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4"/>
  <workbookPr/>
  <mc:AlternateContent xmlns:mc="http://schemas.openxmlformats.org/markup-compatibility/2006">
    <mc:Choice Requires="x15">
      <x15ac:absPath xmlns:x15ac="http://schemas.microsoft.com/office/spreadsheetml/2010/11/ac" url="https://emailwsu-my.sharepoint.com/personal/v_sierrajimenez_wsu_edu/Documents/WSU/PhD/Thesis/Paper 1 Methodology/Paper/New version/"/>
    </mc:Choice>
  </mc:AlternateContent>
  <xr:revisionPtr revIDLastSave="359" documentId="13_ncr:1_{4B99BB49-4D1B-2B44-BBCF-9F8CEA6DA3BF}" xr6:coauthVersionLast="47" xr6:coauthVersionMax="47" xr10:uidLastSave="{F0D29346-DFCF-D645-9B79-D1F091871036}"/>
  <bookViews>
    <workbookView xWindow="28800" yWindow="500" windowWidth="38400" windowHeight="2110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Total_PSD" sheetId="23" r:id="rId12"/>
    <sheet name="g(r)" sheetId="22" r:id="rId13"/>
    <sheet name="Coordiantion" sheetId="24" r:id="rId14"/>
    <sheet name="Cluster_Analysis" sheetId="25" r:id="rId15"/>
    <sheet name="References" sheetId="10"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D7" i="25" l="1"/>
  <c r="AD6" i="25"/>
  <c r="AD5" i="25"/>
  <c r="AD4" i="25"/>
  <c r="B20" i="9"/>
  <c r="F16" i="9" l="1"/>
  <c r="E19" i="9"/>
  <c r="E18" i="9" s="1"/>
  <c r="F19" i="9"/>
  <c r="F18" i="9" s="1"/>
  <c r="G19" i="9"/>
  <c r="G18" i="9" s="1"/>
  <c r="H19" i="9"/>
  <c r="H18" i="9" s="1"/>
  <c r="B47" i="9" l="1"/>
  <c r="E27" i="9" l="1"/>
  <c r="B63" i="9" l="1"/>
  <c r="B55" i="9"/>
  <c r="B3" i="9"/>
  <c r="B26" i="9"/>
  <c r="B21" i="9"/>
  <c r="F32" i="9"/>
  <c r="F31" i="9"/>
  <c r="F30" i="9"/>
  <c r="F29" i="9"/>
  <c r="F28" i="9"/>
  <c r="F27" i="9"/>
  <c r="C18"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scheme val="minor"/>
          </rPr>
          <t xml:space="preserve">Estimated, not measured experimentally.
</t>
        </r>
      </text>
    </comment>
  </commentList>
</comments>
</file>

<file path=xl/sharedStrings.xml><?xml version="1.0" encoding="utf-8"?>
<sst xmlns="http://schemas.openxmlformats.org/spreadsheetml/2006/main" count="352" uniqueCount="205">
  <si>
    <t>Sample</t>
  </si>
  <si>
    <t>Cellulose</t>
  </si>
  <si>
    <t>C300</t>
  </si>
  <si>
    <t>C400</t>
  </si>
  <si>
    <t>C500</t>
  </si>
  <si>
    <t>C600</t>
  </si>
  <si>
    <t>C700</t>
  </si>
  <si>
    <t>Ref</t>
  </si>
  <si>
    <t>C (wt%)</t>
  </si>
  <si>
    <t>(Smith M. et al., 2016b)</t>
  </si>
  <si>
    <t>H (wt%)</t>
  </si>
  <si>
    <t>N (wt%)</t>
  </si>
  <si>
    <t>O (wt%)</t>
  </si>
  <si>
    <t>Ash (wt%)</t>
  </si>
  <si>
    <t>&lt;0.1</t>
  </si>
  <si>
    <t>O/C (Molar, daf)</t>
  </si>
  <si>
    <t>H/C</t>
  </si>
  <si>
    <t>Brighead</t>
  </si>
  <si>
    <t>Additional Properties</t>
  </si>
  <si>
    <t>Moisture (wt %)</t>
  </si>
  <si>
    <t>-</t>
  </si>
  <si>
    <t>(Smith, M. et al., 2017b )</t>
  </si>
  <si>
    <t>This work</t>
  </si>
  <si>
    <t>Helium Density (g/L)</t>
  </si>
  <si>
    <r>
      <t>B</t>
    </r>
    <r>
      <rPr>
        <vertAlign val="subscript"/>
        <sz val="12"/>
        <color theme="1"/>
        <rFont val="Times New Roman"/>
        <family val="1"/>
      </rPr>
      <t>0</t>
    </r>
    <r>
      <rPr>
        <sz val="12"/>
        <color theme="1"/>
        <rFont val="Times New Roman"/>
        <family val="1"/>
      </rPr>
      <t xml:space="preserve"> (mT)</t>
    </r>
  </si>
  <si>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</si>
  <si>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</si>
  <si>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</si>
  <si>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rPr>
        <i/>
        <sz val="12"/>
        <color theme="1"/>
        <rFont val="Times New Roman"/>
        <family val="1"/>
      </rPr>
      <t xml:space="preserve">v </t>
    </r>
    <r>
      <rPr>
        <sz val="12"/>
        <color theme="1"/>
        <rFont val="Times New Roman"/>
        <family val="1"/>
      </rPr>
      <t>(GHz)</t>
    </r>
  </si>
  <si>
    <t>ESR g-factor</t>
  </si>
  <si>
    <t>ESR radical concentration (spin/g)</t>
  </si>
  <si>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</si>
  <si>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</si>
  <si>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</si>
  <si>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</si>
  <si>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Carbonyl</t>
  </si>
  <si>
    <t>(Smith, M. et al., 2017a)</t>
  </si>
  <si>
    <t>Carboxyl/lactone</t>
  </si>
  <si>
    <t>Ether</t>
  </si>
  <si>
    <t>Defect</t>
  </si>
  <si>
    <t>Aromatic</t>
  </si>
  <si>
    <t>Aliphatic</t>
  </si>
  <si>
    <t>Contribution of various C-H bond distances Quantitative data (%) ––Estimated using DFT</t>
  </si>
  <si>
    <t>Aromatic and defective carbons</t>
  </si>
  <si>
    <t>C-H</t>
  </si>
  <si>
    <t>C-O-H</t>
  </si>
  <si>
    <t>C-(2)-H</t>
  </si>
  <si>
    <t>C(-3)-H</t>
  </si>
  <si>
    <t>&lt;1</t>
  </si>
  <si>
    <t>Ether/hydroxyl bonded carbons</t>
  </si>
  <si>
    <t>N/A</t>
  </si>
  <si>
    <t>O-H</t>
  </si>
  <si>
    <t>Alcohols</t>
  </si>
  <si>
    <t>Nearly Complete loss of these groups</t>
  </si>
  <si>
    <t>(Smith, M. et al., 2016b; Wang., Z. et al., 2014)</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</si>
  <si>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</si>
  <si>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</si>
  <si>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</si>
  <si>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</si>
  <si>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</si>
  <si>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</si>
  <si>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</si>
  <si>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</si>
  <si>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</si>
  <si>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</si>
  <si>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</si>
  <si>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(Smith, M. et al., 2016b)</t>
  </si>
  <si>
    <t>O-C (Aliphatic) O1s Deconvolution (atomic %)</t>
  </si>
  <si>
    <t>C=O O1s Deconvolution (atomic %)</t>
  </si>
  <si>
    <t>O2/H2O O1s Deconvolution (atomic %)</t>
  </si>
  <si>
    <t>Deconvolution Peaks (%)</t>
  </si>
  <si>
    <t>C-C Low</t>
  </si>
  <si>
    <t>C-C Primary</t>
  </si>
  <si>
    <t>C-C High</t>
  </si>
  <si>
    <t>O-C-O/C=O</t>
  </si>
  <si>
    <t>O-C-O estimated</t>
  </si>
  <si>
    <t>COO</t>
  </si>
  <si>
    <t>DHE( 0 for all hydroxyl and 1 for all ether)</t>
  </si>
  <si>
    <t>DCL( 0 for all carboxyl and 1 for all lactone)</t>
  </si>
  <si>
    <t>C:O (C1s) (Qualitative)</t>
  </si>
  <si>
    <t>Figure 1. Experimental Raman spectra of chars produced from cellulose at different temperatures. All data were collected using a 532-nm incident light (Smith M. et al., 2016a).</t>
  </si>
  <si>
    <t>Figure 2a. Comparison of the wide-scan XPS results for Avicel cellulose and the resultant chars (Smith M. et al., 2016b).</t>
  </si>
  <si>
    <t>Figure 2b. Development of (A) C1s and (B) O1s XPS spectra with increasing pyrolysis temperature (Smith M. et al., 2016b).</t>
  </si>
  <si>
    <t>Figure 3.  FT-IR transmittance for a thermoseries of cellulose chars produced at temperatures from 300 °C to 700 °C. Dash lines indicate important regions of the various spectra (Smith M. et al., 2016b).</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</si>
  <si>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</si>
  <si>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</si>
  <si>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 xml:space="preserve">Figure 7. Electron spin resonance spectra of cellulose chars. </t>
  </si>
  <si>
    <t>a)</t>
  </si>
  <si>
    <t>b)</t>
  </si>
  <si>
    <t>c)</t>
  </si>
  <si>
    <t>d)</t>
  </si>
  <si>
    <t>Figure 8. LDI FTICR-MS results, a) C400, b) C500, c) C600, and d) C700.</t>
  </si>
  <si>
    <t>Acid Name</t>
  </si>
  <si>
    <t>BPCA</t>
  </si>
  <si>
    <t>Trimellitic</t>
  </si>
  <si>
    <t>Hemimellitic</t>
  </si>
  <si>
    <t>Mellophanic</t>
  </si>
  <si>
    <t>Pyromellitic</t>
  </si>
  <si>
    <t>Prehnitic</t>
  </si>
  <si>
    <t>Benzenepentacarcoxylic</t>
  </si>
  <si>
    <t>B5CA</t>
  </si>
  <si>
    <t>Mellitic</t>
  </si>
  <si>
    <t>B6CA</t>
  </si>
  <si>
    <t>Standard error</t>
  </si>
  <si>
    <t>B2CA</t>
  </si>
  <si>
    <t>B3CA</t>
  </si>
  <si>
    <t>B4CA</t>
  </si>
  <si>
    <t xml:space="preserve">Figure 9. BPCA yields. </t>
  </si>
  <si>
    <t>Standard Curve</t>
  </si>
  <si>
    <t>BPCA type</t>
  </si>
  <si>
    <t>Name</t>
  </si>
  <si>
    <t>Carboxyl position</t>
  </si>
  <si>
    <r>
      <t>Molecular Weight (g mol</t>
    </r>
    <r>
      <rPr>
        <b/>
        <vertAlign val="superscript"/>
        <sz val="12"/>
        <color theme="1"/>
        <rFont val="Times New Roman"/>
        <family val="1"/>
      </rPr>
      <t>-1</t>
    </r>
    <r>
      <rPr>
        <b/>
        <sz val="12"/>
        <color theme="1"/>
        <rFont val="Times New Roman"/>
        <family val="1"/>
      </rPr>
      <t>)</t>
    </r>
  </si>
  <si>
    <t>Retention time HPLC (min)</t>
  </si>
  <si>
    <t>B1CA</t>
  </si>
  <si>
    <t>benzoic acid</t>
  </si>
  <si>
    <t>phthalic acid</t>
  </si>
  <si>
    <t>1,2-</t>
  </si>
  <si>
    <t>isophthalic acid</t>
  </si>
  <si>
    <t>1,3-</t>
  </si>
  <si>
    <t>terephthalic acid</t>
  </si>
  <si>
    <t>1,4-</t>
  </si>
  <si>
    <t>hemimellictic acid</t>
  </si>
  <si>
    <t>1,2,3-</t>
  </si>
  <si>
    <t>trimellictic acid</t>
  </si>
  <si>
    <t>1,2,4-</t>
  </si>
  <si>
    <t>trimesic acid</t>
  </si>
  <si>
    <t>1,3,5-</t>
  </si>
  <si>
    <t>mellophanic acid</t>
  </si>
  <si>
    <t>1,2,3,5-</t>
  </si>
  <si>
    <t>prehnitic acid</t>
  </si>
  <si>
    <t>1,2,3,4-</t>
  </si>
  <si>
    <t>pyromellitic acid</t>
  </si>
  <si>
    <t>1,2,4,5-</t>
  </si>
  <si>
    <t>benzenepentacarboxylic acid</t>
  </si>
  <si>
    <t>mellitic acid</t>
  </si>
  <si>
    <t>Figure 10. BPCA HPLC spectra, a) C400, b) C500, c) C600, and d) C700.</t>
  </si>
  <si>
    <t>Obtained using xyz files in Poreblazer https://github.com/SarkisovGitHub/PoreBlazer</t>
  </si>
  <si>
    <t>r (Å)</t>
  </si>
  <si>
    <t>g(r)</t>
  </si>
  <si>
    <t>Integral g(r)</t>
  </si>
  <si>
    <t>Data obtained using the XYZ files in OVITO. Coordination calculated based on the partial RDFs for Carbon with a curoff radius of 4 (https://www.ovito.org/manual/reference/pipelines/modifiers/coordination_analysis.html)</t>
  </si>
  <si>
    <t>Closeness of coordination neighbors for C700 Model</t>
  </si>
  <si>
    <t>Coordination</t>
  </si>
  <si>
    <t>Count</t>
  </si>
  <si>
    <t>High</t>
  </si>
  <si>
    <t>Low</t>
  </si>
  <si>
    <t>Data obtained using the XYZ files in OVITO (https://www.ovito.org/manual/reference/pipelines/modifiers/cluster_analysis.html)</t>
  </si>
  <si>
    <t>Cluster size</t>
  </si>
  <si>
    <t>C700 Model</t>
  </si>
  <si>
    <t>Reference</t>
  </si>
  <si>
    <t>Title</t>
  </si>
  <si>
    <t>doi</t>
  </si>
  <si>
    <t>Smith, M. et al., 2016a</t>
  </si>
  <si>
    <t xml:space="preserve">Structural analysis of char by Raman spectroscopy: Improving band assignments through computational calculations from first principles </t>
  </si>
  <si>
    <t>https://doi.org/10.1016/j.carbon.2016.01.031</t>
  </si>
  <si>
    <t>Smith, M. et al., 2016b</t>
  </si>
  <si>
    <t xml:space="preserve">Improving the deconvolution and interpretation of XPS spectra from chars by ab initio calculations </t>
  </si>
  <si>
    <t>https://doi.org/10.1016/j.carbon.2016.09.012</t>
  </si>
  <si>
    <t>Smith, M. et al., 2017a</t>
  </si>
  <si>
    <t>Effect of pyrolysis temperature on aromatic cluster size of cellulose char by quantitative multi cross-polarization 13C NMR with long range dipolar dephasing</t>
  </si>
  <si>
    <t>https://doi.org/10.1016/j.carbon.2017.01.078</t>
  </si>
  <si>
    <t>Smith, M. et al., 2017b</t>
  </si>
  <si>
    <t>Chemical and Morphological Evaluation of Chars Produced from Primary Biomass Constituents: Cellulose, Xylan, and Lignin</t>
  </si>
  <si>
    <t>https://doi.org/10.1016/J.BIOMBIOE.2017.05.015</t>
  </si>
  <si>
    <t>Wang, Z. et al., 2014</t>
  </si>
  <si>
    <t>Effect of Cellulose Crystallinity on Solid/Liquid Phase Reactions Responsible for the Formation of Carbonaceous Residues during Pyrolysis</t>
  </si>
  <si>
    <t>https://doi.org/10.1021/IE4014259</t>
  </si>
  <si>
    <t>This is similar to the tendency observed in LDI-FTICR-MS where each peak was separated by ~24 m/z (two carbon atoms)</t>
  </si>
  <si>
    <t>The coordination number reveals the count of molecules within the vicinity of each coordination sphere. The distance between each peak correspong to a carbon bond. Besides, a coordination number of 12 signifies the ideal packing of hard spheres.</t>
  </si>
  <si>
    <t>Cluster size based on number of bonds</t>
  </si>
  <si>
    <t>d (Å)</t>
  </si>
  <si>
    <t>–dV(d)/dd</t>
  </si>
  <si>
    <t>Mean pore diameter (nm)</t>
  </si>
  <si>
    <t>Porosity (%)</t>
  </si>
  <si>
    <t>Trimellitic acid / B3CA-1-1</t>
  </si>
  <si>
    <t>Hemimellitic acid/ B3CA-2-0</t>
  </si>
  <si>
    <t>Mellophanic acid / B4CA-2-1</t>
  </si>
  <si>
    <t>Pyromellitic acid / B4CA-2-0</t>
  </si>
  <si>
    <t>Prhenitic acid / B4CA-3-0</t>
  </si>
  <si>
    <t>Benzenepentacarcoxylic acid / B5CA-4-0</t>
  </si>
  <si>
    <t>Mellitic acid /B6CA-6-0</t>
  </si>
  <si>
    <t>B3CA-1-1</t>
  </si>
  <si>
    <t>B3CA-2-0</t>
  </si>
  <si>
    <t>B4CA-2-1</t>
  </si>
  <si>
    <t>B4CA-3-0</t>
  </si>
  <si>
    <t>B4CA-2-0</t>
  </si>
  <si>
    <t>B5CA-4-0</t>
  </si>
  <si>
    <t>B6CA-6-0</t>
  </si>
  <si>
    <t>Figure 5. Changes in cellulose char multi-CP 13C NMR spectra with temperature (Smith, M. et al., 2017a)</t>
  </si>
  <si>
    <t>Cluster identifier</t>
  </si>
  <si>
    <t>% of lone atom-pairs after compression:</t>
  </si>
  <si>
    <t>Pore limiting diameter (Å)</t>
  </si>
  <si>
    <t>Largest cavity diameter (Å)</t>
  </si>
  <si>
    <t>Volume fraction</t>
  </si>
  <si>
    <t>PSD properties</t>
  </si>
  <si>
    <t>Obtained using VMD (https://www.ks.uiuc.edu/Research/vmd/)</t>
  </si>
  <si>
    <r>
      <t>SA-CO</t>
    </r>
    <r>
      <rPr>
        <vertAlign val="subscript"/>
        <sz val="12"/>
        <color theme="1"/>
        <rFont val="Times New Roman"/>
        <family val="1"/>
      </rPr>
      <t xml:space="preserve">2 </t>
    </r>
    <r>
      <rPr>
        <sz val="12"/>
        <color theme="1"/>
        <rFont val="Times New Roman"/>
        <family val="1"/>
      </rPr>
      <t>(m</t>
    </r>
    <r>
      <rPr>
        <vertAlign val="superscript"/>
        <sz val="12"/>
        <color theme="1"/>
        <rFont val="Times New Roman"/>
        <family val="1"/>
      </rPr>
      <t>2</t>
    </r>
    <r>
      <rPr>
        <sz val="12"/>
        <color theme="1"/>
        <rFont val="Times New Roman"/>
        <family val="1"/>
      </rPr>
      <t>/g)</t>
    </r>
  </si>
  <si>
    <t>Mean benzene rings (Models)</t>
  </si>
  <si>
    <t>The RDF follows the trend for carbonaceous structures, with an initial peak around 1.54 Å, indicative of sp3 and sp2 carbons, followed by the second nearest neighbor at roughly 2.7 and 2.9 Å, and the third nearest neighbor near 3.9 Å. After 5 Å, the structure is a dense disordered system with local variation in the position of the particles.</t>
  </si>
  <si>
    <t xml:space="preserve">The integration of the first peak indicates a coordination number of two, signifying that each carbon atom is bonded to at least two other carbon atoms at 1.54 Å; as anticipated, the relative proportion of carbon sp2 bonds is higher in C700 and C600 than in C500 and C400. The diffused signals presented for C400, C500, and C600 are associated with structural disorder and local deviations from the average structure. </t>
  </si>
  <si>
    <t>Figure 11. Pore size distribution. Obtained using Poreblazer</t>
  </si>
  <si>
    <t>Figure 12. Radial distribution function g(r) and the integral  g(r).</t>
  </si>
  <si>
    <t>Figure 12. Coordination analysis for C700.</t>
  </si>
  <si>
    <t>Figure 13. Cluster Analisis for C700. Cluster analysis using bond-based mode: two particles are considered connected if there exists a bond between them. Particles not connected to any other particle will each form a single-particle cluster by itself.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</si>
</sst>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2"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rgb="FF000000"/>
      <name val="Calibri"/>
      <family val="2"/>
      <scheme val="minor"/>
    </font>
    <font>
      <sz val="10"/>
      <color theme="1"/>
      <name val="Times New Roman"/>
      <family val="1"/>
    </font>
    <font>
      <vertAlign val="superscript"/>
      <sz val="12"/>
      <color theme="1"/>
      <name val="Times New Roman"/>
      <family val="1"/>
    </font>
  </fonts>
  <fills count="9">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FF"/>
        <bgColor rgb="FF000000"/>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73">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166"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5" fillId="6" borderId="0" xfId="0" applyFont="1" applyFill="1"/>
    <xf numFmtId="0" fontId="7" fillId="6" borderId="0" xfId="0" applyFont="1" applyFill="1"/>
    <xf numFmtId="0" fontId="6" fillId="2" borderId="0" xfId="0" applyFont="1" applyFill="1"/>
    <xf numFmtId="0" fontId="5" fillId="2" borderId="0" xfId="0" applyFont="1" applyFill="1" applyAlignment="1">
      <alignment vertical="center"/>
    </xf>
    <xf numFmtId="11" fontId="5" fillId="2" borderId="0" xfId="0" applyNumberFormat="1" applyFont="1" applyFill="1"/>
    <xf numFmtId="0" fontId="5" fillId="2" borderId="0" xfId="0" applyFont="1" applyFill="1" applyAlignment="1">
      <alignment vertical="center" wrapText="1"/>
    </xf>
    <xf numFmtId="2" fontId="5" fillId="2" borderId="0" xfId="0" applyNumberFormat="1" applyFont="1" applyFill="1"/>
    <xf numFmtId="2" fontId="5" fillId="6" borderId="0" xfId="0" applyNumberFormat="1" applyFont="1" applyFill="1"/>
    <xf numFmtId="2" fontId="7" fillId="8" borderId="0" xfId="0" applyNumberFormat="1" applyFont="1" applyFill="1"/>
    <xf numFmtId="0" fontId="5" fillId="7" borderId="0" xfId="0" applyFont="1" applyFill="1" applyAlignment="1">
      <alignment horizontal="center"/>
    </xf>
    <xf numFmtId="2" fontId="5" fillId="6" borderId="0" xfId="0" applyNumberFormat="1" applyFont="1" applyFill="1" applyAlignment="1">
      <alignment horizontal="left"/>
    </xf>
    <xf numFmtId="2" fontId="5" fillId="7" borderId="0" xfId="0" applyNumberFormat="1" applyFont="1" applyFill="1" applyAlignment="1">
      <alignment horizontal="right"/>
    </xf>
    <xf numFmtId="2" fontId="5" fillId="7" borderId="0" xfId="0" applyNumberFormat="1" applyFont="1" applyFill="1"/>
    <xf numFmtId="0" fontId="20" fillId="2" borderId="0" xfId="0" applyFont="1" applyFill="1" applyAlignment="1">
      <alignment horizontal="right"/>
    </xf>
    <xf numFmtId="2" fontId="6" fillId="2" borderId="0" xfId="0" applyNumberFormat="1" applyFont="1" applyFill="1"/>
    <xf numFmtId="0" fontId="5" fillId="2" borderId="0" xfId="0" applyFont="1" applyFill="1" applyAlignment="1">
      <alignment vertical="top"/>
    </xf>
    <xf numFmtId="0" fontId="5" fillId="2" borderId="0" xfId="0" applyFont="1" applyFill="1" applyAlignment="1">
      <alignment horizontal="center" vertic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horizontal="center"/>
    </xf>
    <xf numFmtId="0" fontId="5" fillId="2" borderId="0" xfId="0" applyFont="1" applyFill="1" applyAlignment="1">
      <alignment horizontal="center" vertical="center" wrapText="1"/>
    </xf>
    <xf numFmtId="0" fontId="7" fillId="2" borderId="0" xfId="0" applyFont="1" applyFill="1" applyAlignment="1">
      <alignment horizontal="center" vertical="center" wrapText="1"/>
    </xf>
    <xf numFmtId="0" fontId="5" fillId="2" borderId="3" xfId="0" applyFont="1" applyFill="1" applyBorder="1" applyAlignment="1">
      <alignment horizontal="center" vertical="center" wrapText="1"/>
    </xf>
    <xf numFmtId="0" fontId="5" fillId="2" borderId="1" xfId="0" applyFont="1" applyFill="1" applyBorder="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wrapText="1"/>
    </xf>
    <xf numFmtId="0" fontId="16" fillId="2" borderId="0" xfId="2" applyFont="1" applyFill="1" applyBorder="1" applyAlignment="1">
      <alignment horizontal="center"/>
    </xf>
    <xf numFmtId="0" fontId="6" fillId="2" borderId="2" xfId="0" applyFont="1" applyFill="1" applyBorder="1" applyAlignment="1">
      <alignment horizontal="center"/>
    </xf>
    <xf numFmtId="2" fontId="5" fillId="7" borderId="0" xfId="0" applyNumberFormat="1" applyFont="1" applyFill="1" applyAlignment="1">
      <alignment horizontal="center"/>
    </xf>
    <xf numFmtId="0" fontId="5" fillId="3" borderId="0" xfId="0" applyFont="1" applyFill="1" applyAlignment="1">
      <alignment horizontal="center"/>
    </xf>
    <xf numFmtId="0" fontId="7" fillId="3" borderId="0" xfId="0" applyFont="1" applyFill="1" applyAlignment="1">
      <alignment horizontal="center"/>
    </xf>
    <xf numFmtId="0" fontId="5" fillId="2" borderId="0" xfId="0" applyFont="1" applyFill="1" applyAlignment="1">
      <alignment horizontal="left" wrapText="1"/>
    </xf>
    <xf numFmtId="0" fontId="5" fillId="2" borderId="0" xfId="0" applyFont="1" applyFill="1" applyAlignment="1">
      <alignment horizontal="left" vertical="top" wrapText="1"/>
    </xf>
    <xf numFmtId="0" fontId="5" fillId="7" borderId="0" xfId="0" applyFont="1" applyFill="1" applyAlignment="1">
      <alignment horizontal="center"/>
    </xf>
    <xf numFmtId="0" fontId="6" fillId="2" borderId="0" xfId="0" applyFont="1" applyFill="1" applyAlignment="1">
      <alignment horizontal="center"/>
    </xf>
    <xf numFmtId="0" fontId="7" fillId="8" borderId="0" xfId="0" applyFont="1" applyFill="1" applyAlignment="1">
      <alignment horizontal="center" vertical="center" wrapText="1"/>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D883FF"/>
      <color rgb="FFF9C0E6"/>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994678152934514"/>
          <c:y val="2.9574561156996197E-2"/>
          <c:w val="0.81232853861553211"/>
          <c:h val="0.84545501640442067"/>
        </c:manualLayout>
      </c:layout>
      <c:scatterChart>
        <c:scatterStyle val="smoothMarker"/>
        <c:varyColors val="0"/>
        <c:ser>
          <c:idx val="0"/>
          <c:order val="0"/>
          <c:tx>
            <c:v>C700</c:v>
          </c:tx>
          <c:spPr>
            <a:ln w="19050" cap="rnd">
              <a:solidFill>
                <a:srgbClr val="FFC000"/>
              </a:solidFill>
              <a:round/>
            </a:ln>
            <a:effectLst/>
          </c:spPr>
          <c:marker>
            <c:symbol val="none"/>
          </c:marker>
          <c:xVal>
            <c:numRef>
              <c:f>Total_PSD!$K$5:$K$602</c:f>
              <c:numCache>
                <c:formatCode>0.00</c:formatCode>
                <c:ptCount val="5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numCache>
            </c:numRef>
          </c:xVal>
          <c:yVal>
            <c:numRef>
              <c:f>Total_PSD!$L$5:$L$602</c:f>
              <c:numCache>
                <c:formatCode>0.00</c:formatCode>
                <c:ptCount val="5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1.1736154599999999E-3</c:v>
                </c:pt>
                <c:pt idx="49">
                  <c:v>2.3466348599999998E-3</c:v>
                </c:pt>
                <c:pt idx="50">
                  <c:v>2.3466348599999998E-3</c:v>
                </c:pt>
                <c:pt idx="51">
                  <c:v>2.3472309099999999E-3</c:v>
                </c:pt>
                <c:pt idx="52">
                  <c:v>2.3466348599999998E-3</c:v>
                </c:pt>
                <c:pt idx="53">
                  <c:v>8.2141161000000001E-3</c:v>
                </c:pt>
                <c:pt idx="54">
                  <c:v>1.2907981900000001E-2</c:v>
                </c:pt>
                <c:pt idx="55">
                  <c:v>1.17343664E-2</c:v>
                </c:pt>
                <c:pt idx="56">
                  <c:v>7.0405006399999999E-3</c:v>
                </c:pt>
                <c:pt idx="57">
                  <c:v>8.2135200500000009E-3</c:v>
                </c:pt>
                <c:pt idx="58">
                  <c:v>1.2907981900000001E-2</c:v>
                </c:pt>
                <c:pt idx="59">
                  <c:v>1.99484825E-2</c:v>
                </c:pt>
                <c:pt idx="60">
                  <c:v>1.99484825E-2</c:v>
                </c:pt>
                <c:pt idx="61">
                  <c:v>1.40815973E-2</c:v>
                </c:pt>
                <c:pt idx="62">
                  <c:v>1.40810013E-2</c:v>
                </c:pt>
                <c:pt idx="63">
                  <c:v>1.40810013E-2</c:v>
                </c:pt>
                <c:pt idx="64">
                  <c:v>1.64282322E-2</c:v>
                </c:pt>
                <c:pt idx="65">
                  <c:v>2.2295117400000002E-2</c:v>
                </c:pt>
                <c:pt idx="66">
                  <c:v>2.4641752199999999E-2</c:v>
                </c:pt>
                <c:pt idx="67">
                  <c:v>1.99484825E-2</c:v>
                </c:pt>
                <c:pt idx="68">
                  <c:v>1.64282322E-2</c:v>
                </c:pt>
                <c:pt idx="69">
                  <c:v>2.4642348299999998E-2</c:v>
                </c:pt>
                <c:pt idx="70">
                  <c:v>2.5815367700000001E-2</c:v>
                </c:pt>
                <c:pt idx="71">
                  <c:v>2.4641752199999999E-2</c:v>
                </c:pt>
                <c:pt idx="72">
                  <c:v>4.5763850199999997E-2</c:v>
                </c:pt>
                <c:pt idx="73">
                  <c:v>3.8723349599999998E-2</c:v>
                </c:pt>
                <c:pt idx="74">
                  <c:v>2.22957134E-2</c:v>
                </c:pt>
                <c:pt idx="75">
                  <c:v>4.2243599899999998E-2</c:v>
                </c:pt>
                <c:pt idx="76">
                  <c:v>5.3977966299999999E-2</c:v>
                </c:pt>
                <c:pt idx="77">
                  <c:v>4.5763850199999997E-2</c:v>
                </c:pt>
                <c:pt idx="78">
                  <c:v>2.9335618000000001E-2</c:v>
                </c:pt>
                <c:pt idx="79">
                  <c:v>2.69889832E-2</c:v>
                </c:pt>
                <c:pt idx="80">
                  <c:v>3.05092335E-2</c:v>
                </c:pt>
                <c:pt idx="81">
                  <c:v>3.28564644E-2</c:v>
                </c:pt>
                <c:pt idx="82">
                  <c:v>4.2243599899999998E-2</c:v>
                </c:pt>
                <c:pt idx="83">
                  <c:v>3.4029483800000003E-2</c:v>
                </c:pt>
                <c:pt idx="84">
                  <c:v>1.8774867099999999E-2</c:v>
                </c:pt>
                <c:pt idx="85">
                  <c:v>1.2907385800000001E-2</c:v>
                </c:pt>
                <c:pt idx="86">
                  <c:v>3.9896965E-2</c:v>
                </c:pt>
                <c:pt idx="87">
                  <c:v>5.2804946899999997E-2</c:v>
                </c:pt>
                <c:pt idx="88">
                  <c:v>2.81620026E-2</c:v>
                </c:pt>
                <c:pt idx="89">
                  <c:v>3.05092335E-2</c:v>
                </c:pt>
                <c:pt idx="90">
                  <c:v>3.8723349599999998E-2</c:v>
                </c:pt>
                <c:pt idx="91">
                  <c:v>2.69889832E-2</c:v>
                </c:pt>
                <c:pt idx="92">
                  <c:v>2.3468732799999999E-2</c:v>
                </c:pt>
                <c:pt idx="93">
                  <c:v>3.05092335E-2</c:v>
                </c:pt>
                <c:pt idx="94">
                  <c:v>4.2243599899999998E-2</c:v>
                </c:pt>
                <c:pt idx="95">
                  <c:v>3.8723349599999998E-2</c:v>
                </c:pt>
                <c:pt idx="96">
                  <c:v>2.3468732799999999E-2</c:v>
                </c:pt>
                <c:pt idx="97">
                  <c:v>1.40810013E-2</c:v>
                </c:pt>
                <c:pt idx="98">
                  <c:v>3.63767147E-2</c:v>
                </c:pt>
                <c:pt idx="99">
                  <c:v>4.8110485100000003E-2</c:v>
                </c:pt>
                <c:pt idx="100">
                  <c:v>2.69889832E-2</c:v>
                </c:pt>
                <c:pt idx="101">
                  <c:v>3.28564644E-2</c:v>
                </c:pt>
                <c:pt idx="102">
                  <c:v>4.4590234800000003E-2</c:v>
                </c:pt>
                <c:pt idx="103">
                  <c:v>3.5203099299999999E-2</c:v>
                </c:pt>
                <c:pt idx="104">
                  <c:v>2.69889832E-2</c:v>
                </c:pt>
                <c:pt idx="105">
                  <c:v>2.4641752199999999E-2</c:v>
                </c:pt>
                <c:pt idx="106">
                  <c:v>2.8162598600000002E-2</c:v>
                </c:pt>
                <c:pt idx="107">
                  <c:v>2.4642348299999998E-2</c:v>
                </c:pt>
                <c:pt idx="108">
                  <c:v>1.7601251599999999E-2</c:v>
                </c:pt>
                <c:pt idx="109">
                  <c:v>3.05092335E-2</c:v>
                </c:pt>
                <c:pt idx="110">
                  <c:v>3.05092335E-2</c:v>
                </c:pt>
                <c:pt idx="111">
                  <c:v>4.1069984400000002E-2</c:v>
                </c:pt>
                <c:pt idx="112">
                  <c:v>4.3417215299999999E-2</c:v>
                </c:pt>
                <c:pt idx="113">
                  <c:v>2.58159637E-2</c:v>
                </c:pt>
                <c:pt idx="114">
                  <c:v>3.8723349599999998E-2</c:v>
                </c:pt>
                <c:pt idx="115">
                  <c:v>3.4029483800000003E-2</c:v>
                </c:pt>
                <c:pt idx="116">
                  <c:v>2.69889832E-2</c:v>
                </c:pt>
                <c:pt idx="117">
                  <c:v>2.5815367700000001E-2</c:v>
                </c:pt>
                <c:pt idx="118">
                  <c:v>1.99484825E-2</c:v>
                </c:pt>
                <c:pt idx="119">
                  <c:v>3.5203099299999999E-2</c:v>
                </c:pt>
                <c:pt idx="120">
                  <c:v>2.4641752199999999E-2</c:v>
                </c:pt>
                <c:pt idx="121">
                  <c:v>1.5254616699999999E-2</c:v>
                </c:pt>
                <c:pt idx="122">
                  <c:v>2.3468732799999999E-2</c:v>
                </c:pt>
                <c:pt idx="123">
                  <c:v>1.99484825E-2</c:v>
                </c:pt>
                <c:pt idx="124">
                  <c:v>1.8774867099999999E-2</c:v>
                </c:pt>
                <c:pt idx="125">
                  <c:v>2.81620026E-2</c:v>
                </c:pt>
                <c:pt idx="126">
                  <c:v>3.5203099299999999E-2</c:v>
                </c:pt>
                <c:pt idx="127">
                  <c:v>2.9336214100000001E-2</c:v>
                </c:pt>
                <c:pt idx="128">
                  <c:v>2.1122097999999999E-2</c:v>
                </c:pt>
                <c:pt idx="129">
                  <c:v>2.4641752199999999E-2</c:v>
                </c:pt>
                <c:pt idx="130">
                  <c:v>2.5815367700000001E-2</c:v>
                </c:pt>
                <c:pt idx="131">
                  <c:v>1.7601847600000001E-2</c:v>
                </c:pt>
                <c:pt idx="132">
                  <c:v>2.2295117400000002E-2</c:v>
                </c:pt>
                <c:pt idx="133">
                  <c:v>2.5815367700000001E-2</c:v>
                </c:pt>
                <c:pt idx="134">
                  <c:v>2.1122097999999999E-2</c:v>
                </c:pt>
                <c:pt idx="135">
                  <c:v>2.1122097999999999E-2</c:v>
                </c:pt>
                <c:pt idx="136">
                  <c:v>1.9947886500000001E-2</c:v>
                </c:pt>
                <c:pt idx="137">
                  <c:v>2.1121501899999999E-2</c:v>
                </c:pt>
                <c:pt idx="138">
                  <c:v>1.7601847600000001E-2</c:v>
                </c:pt>
                <c:pt idx="139">
                  <c:v>1.40810013E-2</c:v>
                </c:pt>
                <c:pt idx="140">
                  <c:v>2.5815367700000001E-2</c:v>
                </c:pt>
                <c:pt idx="141">
                  <c:v>4.5763850199999997E-2</c:v>
                </c:pt>
                <c:pt idx="142">
                  <c:v>3.7549734100000003E-2</c:v>
                </c:pt>
                <c:pt idx="143">
                  <c:v>1.8775463100000001E-2</c:v>
                </c:pt>
                <c:pt idx="144">
                  <c:v>3.1682848899999998E-2</c:v>
                </c:pt>
                <c:pt idx="145">
                  <c:v>2.81620026E-2</c:v>
                </c:pt>
                <c:pt idx="146">
                  <c:v>1.2907981900000001E-2</c:v>
                </c:pt>
                <c:pt idx="147">
                  <c:v>1.99484825E-2</c:v>
                </c:pt>
                <c:pt idx="148">
                  <c:v>2.9335618000000001E-2</c:v>
                </c:pt>
                <c:pt idx="149">
                  <c:v>3.1682848899999998E-2</c:v>
                </c:pt>
                <c:pt idx="150">
                  <c:v>3.05092335E-2</c:v>
                </c:pt>
                <c:pt idx="151">
                  <c:v>2.1121501899999999E-2</c:v>
                </c:pt>
                <c:pt idx="152">
                  <c:v>1.8774867099999999E-2</c:v>
                </c:pt>
                <c:pt idx="153">
                  <c:v>3.5203099299999999E-2</c:v>
                </c:pt>
                <c:pt idx="154">
                  <c:v>4.1070580500000002E-2</c:v>
                </c:pt>
                <c:pt idx="155">
                  <c:v>4.3417215299999999E-2</c:v>
                </c:pt>
                <c:pt idx="156">
                  <c:v>4.69368696E-2</c:v>
                </c:pt>
                <c:pt idx="157">
                  <c:v>3.05092335E-2</c:v>
                </c:pt>
                <c:pt idx="158">
                  <c:v>2.58159637E-2</c:v>
                </c:pt>
                <c:pt idx="159">
                  <c:v>2.4642348299999998E-2</c:v>
                </c:pt>
                <c:pt idx="160">
                  <c:v>2.3468732799999999E-2</c:v>
                </c:pt>
                <c:pt idx="161">
                  <c:v>3.5202503199999999E-2</c:v>
                </c:pt>
                <c:pt idx="162">
                  <c:v>5.1630735400000002E-2</c:v>
                </c:pt>
                <c:pt idx="163">
                  <c:v>4.2243599899999998E-2</c:v>
                </c:pt>
                <c:pt idx="164">
                  <c:v>4.1069984400000002E-2</c:v>
                </c:pt>
                <c:pt idx="165">
                  <c:v>3.4030079800000002E-2</c:v>
                </c:pt>
                <c:pt idx="166">
                  <c:v>2.69889832E-2</c:v>
                </c:pt>
                <c:pt idx="167">
                  <c:v>3.28558683E-2</c:v>
                </c:pt>
                <c:pt idx="168">
                  <c:v>1.40815973E-2</c:v>
                </c:pt>
                <c:pt idx="169">
                  <c:v>2.9335618000000001E-2</c:v>
                </c:pt>
                <c:pt idx="170">
                  <c:v>4.69374657E-2</c:v>
                </c:pt>
                <c:pt idx="171">
                  <c:v>6.8059563599999998E-2</c:v>
                </c:pt>
                <c:pt idx="172">
                  <c:v>6.3365101800000004E-2</c:v>
                </c:pt>
                <c:pt idx="173">
                  <c:v>2.69889832E-2</c:v>
                </c:pt>
                <c:pt idx="174">
                  <c:v>2.5815367700000001E-2</c:v>
                </c:pt>
                <c:pt idx="175">
                  <c:v>2.5815367700000001E-2</c:v>
                </c:pt>
                <c:pt idx="176">
                  <c:v>3.4029483800000003E-2</c:v>
                </c:pt>
                <c:pt idx="177">
                  <c:v>5.0457716E-2</c:v>
                </c:pt>
                <c:pt idx="178">
                  <c:v>4.3417215299999999E-2</c:v>
                </c:pt>
                <c:pt idx="179">
                  <c:v>5.3977966299999999E-2</c:v>
                </c:pt>
                <c:pt idx="180">
                  <c:v>5.2804350899999998E-2</c:v>
                </c:pt>
                <c:pt idx="181">
                  <c:v>4.5763850199999997E-2</c:v>
                </c:pt>
                <c:pt idx="182">
                  <c:v>5.1631331400000001E-2</c:v>
                </c:pt>
                <c:pt idx="183">
                  <c:v>4.5763850199999997E-2</c:v>
                </c:pt>
                <c:pt idx="184">
                  <c:v>3.9896965E-2</c:v>
                </c:pt>
                <c:pt idx="185">
                  <c:v>2.8162598600000002E-2</c:v>
                </c:pt>
                <c:pt idx="186">
                  <c:v>5.8671236000000002E-2</c:v>
                </c:pt>
                <c:pt idx="187">
                  <c:v>6.3365101800000004E-2</c:v>
                </c:pt>
                <c:pt idx="188">
                  <c:v>2.9336214100000001E-2</c:v>
                </c:pt>
                <c:pt idx="189">
                  <c:v>3.28564644E-2</c:v>
                </c:pt>
                <c:pt idx="190">
                  <c:v>3.6376118700000001E-2</c:v>
                </c:pt>
                <c:pt idx="191">
                  <c:v>2.5815367700000001E-2</c:v>
                </c:pt>
                <c:pt idx="192">
                  <c:v>2.3468732799999999E-2</c:v>
                </c:pt>
                <c:pt idx="193">
                  <c:v>2.81620026E-2</c:v>
                </c:pt>
                <c:pt idx="194">
                  <c:v>3.1682848899999998E-2</c:v>
                </c:pt>
                <c:pt idx="195">
                  <c:v>4.5764446299999997E-2</c:v>
                </c:pt>
                <c:pt idx="196">
                  <c:v>4.5763850199999997E-2</c:v>
                </c:pt>
                <c:pt idx="197">
                  <c:v>3.4029483800000003E-2</c:v>
                </c:pt>
                <c:pt idx="198">
                  <c:v>3.1682848899999998E-2</c:v>
                </c:pt>
                <c:pt idx="199">
                  <c:v>2.9335618000000001E-2</c:v>
                </c:pt>
                <c:pt idx="200">
                  <c:v>4.4590234800000003E-2</c:v>
                </c:pt>
                <c:pt idx="201">
                  <c:v>5.1631331400000001E-2</c:v>
                </c:pt>
                <c:pt idx="202">
                  <c:v>3.9896965E-2</c:v>
                </c:pt>
                <c:pt idx="203">
                  <c:v>6.5712332700000001E-2</c:v>
                </c:pt>
                <c:pt idx="204">
                  <c:v>5.8671236000000002E-2</c:v>
                </c:pt>
                <c:pt idx="205">
                  <c:v>2.3468136800000001E-2</c:v>
                </c:pt>
                <c:pt idx="206">
                  <c:v>3.63767147E-2</c:v>
                </c:pt>
                <c:pt idx="207">
                  <c:v>3.9896965E-2</c:v>
                </c:pt>
                <c:pt idx="208">
                  <c:v>2.4642348299999998E-2</c:v>
                </c:pt>
                <c:pt idx="209">
                  <c:v>2.2295117400000002E-2</c:v>
                </c:pt>
                <c:pt idx="210">
                  <c:v>2.81620026E-2</c:v>
                </c:pt>
                <c:pt idx="211">
                  <c:v>2.9336214100000001E-2</c:v>
                </c:pt>
                <c:pt idx="212">
                  <c:v>4.1070580500000002E-2</c:v>
                </c:pt>
                <c:pt idx="213">
                  <c:v>4.1069984400000002E-2</c:v>
                </c:pt>
                <c:pt idx="214">
                  <c:v>8.5660219199999998E-2</c:v>
                </c:pt>
                <c:pt idx="215">
                  <c:v>9.1527700399999995E-2</c:v>
                </c:pt>
                <c:pt idx="216">
                  <c:v>3.4029483800000003E-2</c:v>
                </c:pt>
                <c:pt idx="217">
                  <c:v>2.3468732799999999E-2</c:v>
                </c:pt>
                <c:pt idx="218">
                  <c:v>2.3468732799999999E-2</c:v>
                </c:pt>
                <c:pt idx="219">
                  <c:v>3.1682848899999998E-2</c:v>
                </c:pt>
                <c:pt idx="220">
                  <c:v>4.3417215299999999E-2</c:v>
                </c:pt>
                <c:pt idx="221">
                  <c:v>5.3977966299999999E-2</c:v>
                </c:pt>
                <c:pt idx="222">
                  <c:v>3.7549734100000003E-2</c:v>
                </c:pt>
                <c:pt idx="223">
                  <c:v>4.9284100499999997E-2</c:v>
                </c:pt>
                <c:pt idx="224">
                  <c:v>5.7498216599999999E-2</c:v>
                </c:pt>
                <c:pt idx="225">
                  <c:v>4.8110485100000003E-2</c:v>
                </c:pt>
                <c:pt idx="226">
                  <c:v>3.9896965E-2</c:v>
                </c:pt>
                <c:pt idx="227">
                  <c:v>2.8162598600000002E-2</c:v>
                </c:pt>
                <c:pt idx="228">
                  <c:v>4.9284100499999997E-2</c:v>
                </c:pt>
                <c:pt idx="229">
                  <c:v>4.3417215299999999E-2</c:v>
                </c:pt>
                <c:pt idx="230">
                  <c:v>2.5815367700000001E-2</c:v>
                </c:pt>
                <c:pt idx="231">
                  <c:v>1.99484825E-2</c:v>
                </c:pt>
                <c:pt idx="232">
                  <c:v>2.9336214100000001E-2</c:v>
                </c:pt>
                <c:pt idx="233">
                  <c:v>5.7498216599999999E-2</c:v>
                </c:pt>
                <c:pt idx="234">
                  <c:v>4.8110485100000003E-2</c:v>
                </c:pt>
                <c:pt idx="235">
                  <c:v>2.5815367700000001E-2</c:v>
                </c:pt>
                <c:pt idx="236">
                  <c:v>3.7549734100000003E-2</c:v>
                </c:pt>
                <c:pt idx="237">
                  <c:v>3.7549734100000003E-2</c:v>
                </c:pt>
                <c:pt idx="238">
                  <c:v>3.1682848899999998E-2</c:v>
                </c:pt>
                <c:pt idx="239">
                  <c:v>2.9335618000000001E-2</c:v>
                </c:pt>
                <c:pt idx="240">
                  <c:v>3.1682848899999998E-2</c:v>
                </c:pt>
                <c:pt idx="241">
                  <c:v>4.1070580500000002E-2</c:v>
                </c:pt>
                <c:pt idx="242">
                  <c:v>4.4590234800000003E-2</c:v>
                </c:pt>
                <c:pt idx="243">
                  <c:v>3.1682848899999998E-2</c:v>
                </c:pt>
                <c:pt idx="244">
                  <c:v>2.22957134E-2</c:v>
                </c:pt>
                <c:pt idx="245">
                  <c:v>6.3365101800000004E-2</c:v>
                </c:pt>
                <c:pt idx="246">
                  <c:v>7.6273083699999994E-2</c:v>
                </c:pt>
                <c:pt idx="247">
                  <c:v>3.63767147E-2</c:v>
                </c:pt>
                <c:pt idx="248">
                  <c:v>4.1069984400000002E-2</c:v>
                </c:pt>
                <c:pt idx="249">
                  <c:v>8.2139968899999999E-2</c:v>
                </c:pt>
                <c:pt idx="250">
                  <c:v>5.7498216599999999E-2</c:v>
                </c:pt>
                <c:pt idx="251">
                  <c:v>2.2295117400000002E-2</c:v>
                </c:pt>
                <c:pt idx="252">
                  <c:v>7.6273083699999994E-2</c:v>
                </c:pt>
                <c:pt idx="253">
                  <c:v>8.5660815200000004E-2</c:v>
                </c:pt>
                <c:pt idx="254">
                  <c:v>7.5100064300000005E-2</c:v>
                </c:pt>
                <c:pt idx="255">
                  <c:v>6.5712332700000001E-2</c:v>
                </c:pt>
                <c:pt idx="256">
                  <c:v>1.99484825E-2</c:v>
                </c:pt>
                <c:pt idx="257">
                  <c:v>5.9844851499999997E-2</c:v>
                </c:pt>
                <c:pt idx="258">
                  <c:v>7.1579217900000006E-2</c:v>
                </c:pt>
                <c:pt idx="259">
                  <c:v>0.19596338299999999</c:v>
                </c:pt>
                <c:pt idx="260">
                  <c:v>0.19596338299999999</c:v>
                </c:pt>
                <c:pt idx="261">
                  <c:v>6.4539313299999998E-2</c:v>
                </c:pt>
                <c:pt idx="262">
                  <c:v>5.6324601199999998E-2</c:v>
                </c:pt>
                <c:pt idx="263">
                  <c:v>1.64276361E-2</c:v>
                </c:pt>
                <c:pt idx="264">
                  <c:v>1.40815973E-2</c:v>
                </c:pt>
                <c:pt idx="265">
                  <c:v>3.63767147E-2</c:v>
                </c:pt>
                <c:pt idx="266">
                  <c:v>4.4590234800000003E-2</c:v>
                </c:pt>
                <c:pt idx="267">
                  <c:v>3.28558683E-2</c:v>
                </c:pt>
                <c:pt idx="268">
                  <c:v>2.9335618000000001E-2</c:v>
                </c:pt>
                <c:pt idx="269">
                  <c:v>3.05092335E-2</c:v>
                </c:pt>
                <c:pt idx="270">
                  <c:v>4.4590830800000002E-2</c:v>
                </c:pt>
                <c:pt idx="271">
                  <c:v>2.9336214100000001E-2</c:v>
                </c:pt>
                <c:pt idx="272">
                  <c:v>1.17343664E-2</c:v>
                </c:pt>
                <c:pt idx="273">
                  <c:v>1.40810013E-2</c:v>
                </c:pt>
                <c:pt idx="274">
                  <c:v>2.81620026E-2</c:v>
                </c:pt>
                <c:pt idx="275">
                  <c:v>3.63767147E-2</c:v>
                </c:pt>
                <c:pt idx="276">
                  <c:v>2.9336214100000001E-2</c:v>
                </c:pt>
                <c:pt idx="277">
                  <c:v>3.05092335E-2</c:v>
                </c:pt>
                <c:pt idx="278">
                  <c:v>3.4029483800000003E-2</c:v>
                </c:pt>
                <c:pt idx="279">
                  <c:v>3.5203099299999999E-2</c:v>
                </c:pt>
                <c:pt idx="280">
                  <c:v>2.5815367700000001E-2</c:v>
                </c:pt>
                <c:pt idx="281">
                  <c:v>2.2295117400000002E-2</c:v>
                </c:pt>
                <c:pt idx="282">
                  <c:v>2.9336214100000001E-2</c:v>
                </c:pt>
                <c:pt idx="283">
                  <c:v>5.0457716E-2</c:v>
                </c:pt>
                <c:pt idx="284">
                  <c:v>4.9284100499999997E-2</c:v>
                </c:pt>
                <c:pt idx="285">
                  <c:v>5.7498216599999999E-2</c:v>
                </c:pt>
                <c:pt idx="286">
                  <c:v>6.1018466899999999E-2</c:v>
                </c:pt>
                <c:pt idx="287">
                  <c:v>3.1682252899999999E-2</c:v>
                </c:pt>
                <c:pt idx="288">
                  <c:v>7.8619718599999999E-2</c:v>
                </c:pt>
                <c:pt idx="289">
                  <c:v>7.7446699100000002E-2</c:v>
                </c:pt>
                <c:pt idx="290">
                  <c:v>0.14433264700000001</c:v>
                </c:pt>
                <c:pt idx="291">
                  <c:v>0.14550566700000001</c:v>
                </c:pt>
                <c:pt idx="292">
                  <c:v>1.8774867099999999E-2</c:v>
                </c:pt>
                <c:pt idx="293">
                  <c:v>1.64282322E-2</c:v>
                </c:pt>
                <c:pt idx="294">
                  <c:v>3.1682848899999998E-2</c:v>
                </c:pt>
                <c:pt idx="295">
                  <c:v>3.1682848899999998E-2</c:v>
                </c:pt>
                <c:pt idx="296">
                  <c:v>2.1121501899999999E-2</c:v>
                </c:pt>
                <c:pt idx="297">
                  <c:v>1.8774867099999999E-2</c:v>
                </c:pt>
                <c:pt idx="298">
                  <c:v>2.5815367700000001E-2</c:v>
                </c:pt>
                <c:pt idx="299">
                  <c:v>3.28558683E-2</c:v>
                </c:pt>
                <c:pt idx="300">
                  <c:v>2.69889832E-2</c:v>
                </c:pt>
                <c:pt idx="301">
                  <c:v>4.4590830800000002E-2</c:v>
                </c:pt>
                <c:pt idx="302">
                  <c:v>4.8111081100000001E-2</c:v>
                </c:pt>
                <c:pt idx="303">
                  <c:v>2.4641752199999999E-2</c:v>
                </c:pt>
                <c:pt idx="304">
                  <c:v>1.8774867099999999E-2</c:v>
                </c:pt>
                <c:pt idx="305">
                  <c:v>2.8162598600000002E-2</c:v>
                </c:pt>
                <c:pt idx="306">
                  <c:v>2.69889832E-2</c:v>
                </c:pt>
                <c:pt idx="307">
                  <c:v>2.4642348299999998E-2</c:v>
                </c:pt>
                <c:pt idx="308">
                  <c:v>5.3977966299999999E-2</c:v>
                </c:pt>
                <c:pt idx="309">
                  <c:v>4.69374657E-2</c:v>
                </c:pt>
                <c:pt idx="310">
                  <c:v>2.9335618000000001E-2</c:v>
                </c:pt>
                <c:pt idx="311">
                  <c:v>3.28558683E-2</c:v>
                </c:pt>
                <c:pt idx="312">
                  <c:v>2.3468732799999999E-2</c:v>
                </c:pt>
                <c:pt idx="313">
                  <c:v>2.1121501899999999E-2</c:v>
                </c:pt>
                <c:pt idx="314">
                  <c:v>1.7601847600000001E-2</c:v>
                </c:pt>
                <c:pt idx="315">
                  <c:v>1.64282322E-2</c:v>
                </c:pt>
                <c:pt idx="316">
                  <c:v>6.6885352100000003E-2</c:v>
                </c:pt>
                <c:pt idx="317">
                  <c:v>6.3365697900000004E-2</c:v>
                </c:pt>
                <c:pt idx="318">
                  <c:v>2.4642348299999998E-2</c:v>
                </c:pt>
                <c:pt idx="319">
                  <c:v>3.4029483800000003E-2</c:v>
                </c:pt>
                <c:pt idx="320">
                  <c:v>3.8723349599999998E-2</c:v>
                </c:pt>
                <c:pt idx="321">
                  <c:v>3.05092335E-2</c:v>
                </c:pt>
                <c:pt idx="322">
                  <c:v>1.5254616699999999E-2</c:v>
                </c:pt>
                <c:pt idx="323">
                  <c:v>3.1682848899999998E-2</c:v>
                </c:pt>
                <c:pt idx="324">
                  <c:v>3.1682848899999998E-2</c:v>
                </c:pt>
                <c:pt idx="325">
                  <c:v>3.1682252899999999E-2</c:v>
                </c:pt>
                <c:pt idx="326">
                  <c:v>3.5202801200000002E-2</c:v>
                </c:pt>
                <c:pt idx="327">
                  <c:v>2.8162598600000002E-2</c:v>
                </c:pt>
                <c:pt idx="328">
                  <c:v>3.05092335E-2</c:v>
                </c:pt>
                <c:pt idx="329">
                  <c:v>3.05092335E-2</c:v>
                </c:pt>
                <c:pt idx="330">
                  <c:v>5.1631033399999998E-2</c:v>
                </c:pt>
                <c:pt idx="331">
                  <c:v>7.2752833399999994E-2</c:v>
                </c:pt>
                <c:pt idx="332">
                  <c:v>4.9284100499999997E-2</c:v>
                </c:pt>
                <c:pt idx="333">
                  <c:v>2.3468732799999999E-2</c:v>
                </c:pt>
                <c:pt idx="334">
                  <c:v>2.9335916E-2</c:v>
                </c:pt>
                <c:pt idx="335">
                  <c:v>2.4642050299999999E-2</c:v>
                </c:pt>
                <c:pt idx="336">
                  <c:v>3.1682848899999998E-2</c:v>
                </c:pt>
                <c:pt idx="337">
                  <c:v>4.1070282499999999E-2</c:v>
                </c:pt>
                <c:pt idx="338">
                  <c:v>3.6376416699999997E-2</c:v>
                </c:pt>
                <c:pt idx="339">
                  <c:v>4.4590532799999999E-2</c:v>
                </c:pt>
                <c:pt idx="340">
                  <c:v>4.4590234800000003E-2</c:v>
                </c:pt>
                <c:pt idx="341">
                  <c:v>3.6376416699999997E-2</c:v>
                </c:pt>
                <c:pt idx="342">
                  <c:v>3.8723349599999998E-2</c:v>
                </c:pt>
                <c:pt idx="343">
                  <c:v>3.05092335E-2</c:v>
                </c:pt>
                <c:pt idx="344">
                  <c:v>1.64282322E-2</c:v>
                </c:pt>
                <c:pt idx="345">
                  <c:v>2.58156657E-2</c:v>
                </c:pt>
                <c:pt idx="346">
                  <c:v>4.6937167600000003E-2</c:v>
                </c:pt>
                <c:pt idx="347">
                  <c:v>4.4590234800000003E-2</c:v>
                </c:pt>
                <c:pt idx="348">
                  <c:v>2.9335916E-2</c:v>
                </c:pt>
                <c:pt idx="349">
                  <c:v>2.69889832E-2</c:v>
                </c:pt>
                <c:pt idx="350">
                  <c:v>3.05092335E-2</c:v>
                </c:pt>
                <c:pt idx="351">
                  <c:v>3.0509531499999999E-2</c:v>
                </c:pt>
                <c:pt idx="352">
                  <c:v>3.8723349599999998E-2</c:v>
                </c:pt>
                <c:pt idx="353">
                  <c:v>4.1069984400000002E-2</c:v>
                </c:pt>
                <c:pt idx="354">
                  <c:v>2.4642050299999999E-2</c:v>
                </c:pt>
                <c:pt idx="355">
                  <c:v>3.8723349599999998E-2</c:v>
                </c:pt>
                <c:pt idx="356">
                  <c:v>8.0966949499999996E-2</c:v>
                </c:pt>
                <c:pt idx="357">
                  <c:v>6.4538717300000006E-2</c:v>
                </c:pt>
                <c:pt idx="358">
                  <c:v>3.5203099299999999E-2</c:v>
                </c:pt>
                <c:pt idx="359">
                  <c:v>5.63248992E-2</c:v>
                </c:pt>
                <c:pt idx="360">
                  <c:v>3.9896666999999997E-2</c:v>
                </c:pt>
                <c:pt idx="361">
                  <c:v>3.4029483800000003E-2</c:v>
                </c:pt>
                <c:pt idx="362">
                  <c:v>4.2243599899999998E-2</c:v>
                </c:pt>
                <c:pt idx="363">
                  <c:v>2.9335916E-2</c:v>
                </c:pt>
                <c:pt idx="364">
                  <c:v>2.69889832E-2</c:v>
                </c:pt>
                <c:pt idx="365">
                  <c:v>2.58156657E-2</c:v>
                </c:pt>
                <c:pt idx="366">
                  <c:v>1.99484825E-2</c:v>
                </c:pt>
                <c:pt idx="367">
                  <c:v>1.5254616699999999E-2</c:v>
                </c:pt>
                <c:pt idx="368">
                  <c:v>3.6376416699999997E-2</c:v>
                </c:pt>
                <c:pt idx="369">
                  <c:v>6.4538717300000006E-2</c:v>
                </c:pt>
                <c:pt idx="370">
                  <c:v>0.32034724999999997</c:v>
                </c:pt>
                <c:pt idx="371">
                  <c:v>0.42126268100000003</c:v>
                </c:pt>
                <c:pt idx="372">
                  <c:v>0.157240033</c:v>
                </c:pt>
                <c:pt idx="373">
                  <c:v>4.4590532799999999E-2</c:v>
                </c:pt>
                <c:pt idx="374">
                  <c:v>7.6273083699999994E-2</c:v>
                </c:pt>
                <c:pt idx="375">
                  <c:v>5.98451495E-2</c:v>
                </c:pt>
                <c:pt idx="376">
                  <c:v>1.52549148E-2</c:v>
                </c:pt>
                <c:pt idx="377">
                  <c:v>1.40810013E-2</c:v>
                </c:pt>
                <c:pt idx="378">
                  <c:v>3.7549734100000003E-2</c:v>
                </c:pt>
                <c:pt idx="379">
                  <c:v>4.3417215299999999E-2</c:v>
                </c:pt>
                <c:pt idx="380">
                  <c:v>3.4029483800000003E-2</c:v>
                </c:pt>
                <c:pt idx="381">
                  <c:v>2.4642050299999999E-2</c:v>
                </c:pt>
                <c:pt idx="382">
                  <c:v>1.7601549599999999E-2</c:v>
                </c:pt>
                <c:pt idx="383">
                  <c:v>3.4029483800000003E-2</c:v>
                </c:pt>
                <c:pt idx="384">
                  <c:v>3.7550032099999998E-2</c:v>
                </c:pt>
                <c:pt idx="385">
                  <c:v>3.1682848899999998E-2</c:v>
                </c:pt>
                <c:pt idx="386">
                  <c:v>2.9335618000000001E-2</c:v>
                </c:pt>
                <c:pt idx="387">
                  <c:v>3.2856166399999998E-2</c:v>
                </c:pt>
                <c:pt idx="388">
                  <c:v>3.6376416699999997E-2</c:v>
                </c:pt>
                <c:pt idx="389">
                  <c:v>3.8723051500000001E-2</c:v>
                </c:pt>
                <c:pt idx="390">
                  <c:v>2.2295415400000001E-2</c:v>
                </c:pt>
                <c:pt idx="391">
                  <c:v>2.2295415400000001E-2</c:v>
                </c:pt>
                <c:pt idx="392">
                  <c:v>2.5815367700000001E-2</c:v>
                </c:pt>
                <c:pt idx="393">
                  <c:v>1.0560751E-2</c:v>
                </c:pt>
                <c:pt idx="394">
                  <c:v>5.2804648900000001E-2</c:v>
                </c:pt>
                <c:pt idx="395">
                  <c:v>5.3977966299999999E-2</c:v>
                </c:pt>
                <c:pt idx="396">
                  <c:v>1.6427934200000001E-2</c:v>
                </c:pt>
                <c:pt idx="397">
                  <c:v>1.99484825E-2</c:v>
                </c:pt>
                <c:pt idx="398">
                  <c:v>1.7601549599999999E-2</c:v>
                </c:pt>
                <c:pt idx="399">
                  <c:v>1.99481845E-2</c:v>
                </c:pt>
                <c:pt idx="400">
                  <c:v>1.99484825E-2</c:v>
                </c:pt>
                <c:pt idx="401">
                  <c:v>1.0561048999999999E-2</c:v>
                </c:pt>
                <c:pt idx="402">
                  <c:v>1.17343664E-2</c:v>
                </c:pt>
                <c:pt idx="403">
                  <c:v>2.1121799899999998E-2</c:v>
                </c:pt>
                <c:pt idx="404">
                  <c:v>3.7549734100000003E-2</c:v>
                </c:pt>
                <c:pt idx="405">
                  <c:v>4.2243599899999998E-2</c:v>
                </c:pt>
                <c:pt idx="406">
                  <c:v>2.69889832E-2</c:v>
                </c:pt>
                <c:pt idx="407">
                  <c:v>2.3468732799999999E-2</c:v>
                </c:pt>
                <c:pt idx="408">
                  <c:v>4.4590532799999999E-2</c:v>
                </c:pt>
                <c:pt idx="409">
                  <c:v>3.7549734100000003E-2</c:v>
                </c:pt>
                <c:pt idx="410">
                  <c:v>1.7601549599999999E-2</c:v>
                </c:pt>
                <c:pt idx="411">
                  <c:v>2.3468732799999999E-2</c:v>
                </c:pt>
                <c:pt idx="412">
                  <c:v>2.3468732799999999E-2</c:v>
                </c:pt>
                <c:pt idx="413">
                  <c:v>2.3468732799999999E-2</c:v>
                </c:pt>
                <c:pt idx="414">
                  <c:v>1.99481845E-2</c:v>
                </c:pt>
                <c:pt idx="415">
                  <c:v>3.9896666999999997E-2</c:v>
                </c:pt>
                <c:pt idx="416">
                  <c:v>4.69374657E-2</c:v>
                </c:pt>
                <c:pt idx="417">
                  <c:v>2.4642050299999999E-2</c:v>
                </c:pt>
                <c:pt idx="418">
                  <c:v>3.05092335E-2</c:v>
                </c:pt>
                <c:pt idx="419">
                  <c:v>3.1682848899999998E-2</c:v>
                </c:pt>
                <c:pt idx="420">
                  <c:v>0.19948363299999999</c:v>
                </c:pt>
                <c:pt idx="421">
                  <c:v>0.20769774899999999</c:v>
                </c:pt>
                <c:pt idx="422">
                  <c:v>2.69889832E-2</c:v>
                </c:pt>
                <c:pt idx="423">
                  <c:v>5.7498216599999999E-2</c:v>
                </c:pt>
                <c:pt idx="424">
                  <c:v>5.8671534099999999E-2</c:v>
                </c:pt>
                <c:pt idx="425">
                  <c:v>2.1121799899999998E-2</c:v>
                </c:pt>
                <c:pt idx="426">
                  <c:v>4.2243599899999998E-2</c:v>
                </c:pt>
                <c:pt idx="427">
                  <c:v>0.41656881600000001</c:v>
                </c:pt>
                <c:pt idx="428">
                  <c:v>0.398967564</c:v>
                </c:pt>
                <c:pt idx="429">
                  <c:v>1.6428083199999999E-2</c:v>
                </c:pt>
                <c:pt idx="430">
                  <c:v>1.05609E-2</c:v>
                </c:pt>
                <c:pt idx="431">
                  <c:v>1.05609E-2</c:v>
                </c:pt>
                <c:pt idx="432">
                  <c:v>1.17342174E-2</c:v>
                </c:pt>
                <c:pt idx="433">
                  <c:v>8.2139670800000005E-3</c:v>
                </c:pt>
                <c:pt idx="434">
                  <c:v>4.6938657799999997E-3</c:v>
                </c:pt>
                <c:pt idx="435">
                  <c:v>9.3874335299999993E-3</c:v>
                </c:pt>
                <c:pt idx="436">
                  <c:v>8.2139670800000005E-3</c:v>
                </c:pt>
                <c:pt idx="437">
                  <c:v>7.0406496500000004E-3</c:v>
                </c:pt>
                <c:pt idx="438">
                  <c:v>1.2907832899999999E-2</c:v>
                </c:pt>
                <c:pt idx="439">
                  <c:v>1.6428083199999999E-2</c:v>
                </c:pt>
                <c:pt idx="440">
                  <c:v>1.8774867099999999E-2</c:v>
                </c:pt>
                <c:pt idx="441">
                  <c:v>1.5254616699999999E-2</c:v>
                </c:pt>
                <c:pt idx="442">
                  <c:v>5.8671832099999998E-3</c:v>
                </c:pt>
                <c:pt idx="443">
                  <c:v>2.3469328899999998E-3</c:v>
                </c:pt>
                <c:pt idx="444">
                  <c:v>2.9335766999999999E-2</c:v>
                </c:pt>
                <c:pt idx="445">
                  <c:v>3.7549883100000001E-2</c:v>
                </c:pt>
                <c:pt idx="446">
                  <c:v>1.99484825E-2</c:v>
                </c:pt>
                <c:pt idx="447">
                  <c:v>1.17342174E-2</c:v>
                </c:pt>
                <c:pt idx="448">
                  <c:v>2.4642050299999999E-2</c:v>
                </c:pt>
                <c:pt idx="449">
                  <c:v>2.69889832E-2</c:v>
                </c:pt>
                <c:pt idx="450">
                  <c:v>3.52025032E-3</c:v>
                </c:pt>
                <c:pt idx="451">
                  <c:v>7.0406496500000004E-3</c:v>
                </c:pt>
                <c:pt idx="452">
                  <c:v>1.17343664E-2</c:v>
                </c:pt>
                <c:pt idx="453">
                  <c:v>1.2907832899999999E-2</c:v>
                </c:pt>
                <c:pt idx="454">
                  <c:v>5.0457716E-2</c:v>
                </c:pt>
                <c:pt idx="455">
                  <c:v>5.0457567000000002E-2</c:v>
                </c:pt>
                <c:pt idx="456">
                  <c:v>1.7601400600000001E-2</c:v>
                </c:pt>
                <c:pt idx="457">
                  <c:v>1.17343664E-2</c:v>
                </c:pt>
                <c:pt idx="458">
                  <c:v>4.6937167600000001E-3</c:v>
                </c:pt>
                <c:pt idx="459">
                  <c:v>3.5202950199999999E-2</c:v>
                </c:pt>
                <c:pt idx="460">
                  <c:v>3.4029632800000001E-2</c:v>
                </c:pt>
                <c:pt idx="461">
                  <c:v>3.2856166399999998E-2</c:v>
                </c:pt>
                <c:pt idx="462">
                  <c:v>3.6376416699999997E-2</c:v>
                </c:pt>
                <c:pt idx="463">
                  <c:v>0.10091528299999999</c:v>
                </c:pt>
                <c:pt idx="464">
                  <c:v>0.10091528299999999</c:v>
                </c:pt>
                <c:pt idx="465">
                  <c:v>1.6428083199999999E-2</c:v>
                </c:pt>
                <c:pt idx="466">
                  <c:v>1.4081150299999999E-2</c:v>
                </c:pt>
                <c:pt idx="467">
                  <c:v>2.81624496E-2</c:v>
                </c:pt>
                <c:pt idx="468">
                  <c:v>5.7498365599999997E-2</c:v>
                </c:pt>
                <c:pt idx="469">
                  <c:v>7.2752833399999994E-2</c:v>
                </c:pt>
                <c:pt idx="470">
                  <c:v>4.8110634100000001E-2</c:v>
                </c:pt>
                <c:pt idx="471">
                  <c:v>3.5202950199999999E-2</c:v>
                </c:pt>
                <c:pt idx="472">
                  <c:v>3.4029632800000001E-2</c:v>
                </c:pt>
                <c:pt idx="473">
                  <c:v>8.2141161000000001E-3</c:v>
                </c:pt>
                <c:pt idx="474">
                  <c:v>1.9948333499999998E-2</c:v>
                </c:pt>
                <c:pt idx="475">
                  <c:v>1.8774867099999999E-2</c:v>
                </c:pt>
                <c:pt idx="476">
                  <c:v>1.17343664E-2</c:v>
                </c:pt>
                <c:pt idx="477">
                  <c:v>1.2907832899999999E-2</c:v>
                </c:pt>
                <c:pt idx="478">
                  <c:v>1.17343664E-2</c:v>
                </c:pt>
                <c:pt idx="479">
                  <c:v>1.8774867099999999E-2</c:v>
                </c:pt>
                <c:pt idx="480">
                  <c:v>1.8774867099999999E-2</c:v>
                </c:pt>
                <c:pt idx="481">
                  <c:v>2.3468732799999999E-2</c:v>
                </c:pt>
                <c:pt idx="482">
                  <c:v>2.4642199300000001E-2</c:v>
                </c:pt>
                <c:pt idx="483">
                  <c:v>1.6428083199999999E-2</c:v>
                </c:pt>
                <c:pt idx="484">
                  <c:v>1.17342174E-2</c:v>
                </c:pt>
                <c:pt idx="485">
                  <c:v>8.2139670800000005E-3</c:v>
                </c:pt>
                <c:pt idx="486">
                  <c:v>2.3469328899999998E-3</c:v>
                </c:pt>
                <c:pt idx="487">
                  <c:v>4.6937167600000001E-3</c:v>
                </c:pt>
                <c:pt idx="488">
                  <c:v>5.8671832099999998E-3</c:v>
                </c:pt>
                <c:pt idx="489">
                  <c:v>5.8671832099999998E-3</c:v>
                </c:pt>
                <c:pt idx="490">
                  <c:v>1.5254616699999999E-2</c:v>
                </c:pt>
                <c:pt idx="491">
                  <c:v>1.87750161E-2</c:v>
                </c:pt>
                <c:pt idx="492">
                  <c:v>1.2907832899999999E-2</c:v>
                </c:pt>
                <c:pt idx="493">
                  <c:v>1.17342174E-2</c:v>
                </c:pt>
                <c:pt idx="494">
                  <c:v>1.6428083199999999E-2</c:v>
                </c:pt>
                <c:pt idx="495">
                  <c:v>1.6428083199999999E-2</c:v>
                </c:pt>
                <c:pt idx="496">
                  <c:v>1.17342174E-2</c:v>
                </c:pt>
                <c:pt idx="497">
                  <c:v>3.16826999E-2</c:v>
                </c:pt>
                <c:pt idx="498">
                  <c:v>3.16826999E-2</c:v>
                </c:pt>
                <c:pt idx="499">
                  <c:v>4.6937167600000001E-3</c:v>
                </c:pt>
                <c:pt idx="500">
                  <c:v>2.4642199300000001E-2</c:v>
                </c:pt>
                <c:pt idx="501">
                  <c:v>2.69889832E-2</c:v>
                </c:pt>
                <c:pt idx="502">
                  <c:v>4.6937167600000001E-3</c:v>
                </c:pt>
                <c:pt idx="503">
                  <c:v>9.3874335299999993E-3</c:v>
                </c:pt>
                <c:pt idx="504">
                  <c:v>1.9948333499999998E-2</c:v>
                </c:pt>
                <c:pt idx="505">
                  <c:v>1.2907832899999999E-2</c:v>
                </c:pt>
                <c:pt idx="506">
                  <c:v>1.2907832899999999E-2</c:v>
                </c:pt>
                <c:pt idx="507">
                  <c:v>1.87750161E-2</c:v>
                </c:pt>
                <c:pt idx="508">
                  <c:v>7.0405006399999999E-3</c:v>
                </c:pt>
                <c:pt idx="509">
                  <c:v>1.1733174299999999E-3</c:v>
                </c:pt>
                <c:pt idx="510">
                  <c:v>2.3469328899999998E-3</c:v>
                </c:pt>
                <c:pt idx="511">
                  <c:v>1.2907832899999999E-2</c:v>
                </c:pt>
                <c:pt idx="512">
                  <c:v>2.5815516699999999E-2</c:v>
                </c:pt>
                <c:pt idx="513">
                  <c:v>1.8774867099999999E-2</c:v>
                </c:pt>
                <c:pt idx="514">
                  <c:v>5.8671832099999998E-3</c:v>
                </c:pt>
                <c:pt idx="515">
                  <c:v>2.3469328899999998E-3</c:v>
                </c:pt>
                <c:pt idx="516">
                  <c:v>0.606665075</c:v>
                </c:pt>
                <c:pt idx="517">
                  <c:v>0.606665075</c:v>
                </c:pt>
                <c:pt idx="518">
                  <c:v>2.3468583800000001E-3</c:v>
                </c:pt>
                <c:pt idx="519">
                  <c:v>2.3468583800000001E-3</c:v>
                </c:pt>
                <c:pt idx="520">
                  <c:v>2.5815516699999999E-2</c:v>
                </c:pt>
                <c:pt idx="521">
                  <c:v>2.69889832E-2</c:v>
                </c:pt>
                <c:pt idx="522">
                  <c:v>1.1734664399999999E-3</c:v>
                </c:pt>
                <c:pt idx="523">
                  <c:v>0</c:v>
                </c:pt>
                <c:pt idx="524">
                  <c:v>8.2140415900000003E-3</c:v>
                </c:pt>
                <c:pt idx="525">
                  <c:v>1.76014751E-2</c:v>
                </c:pt>
                <c:pt idx="526">
                  <c:v>9.3874335299999993E-3</c:v>
                </c:pt>
                <c:pt idx="527">
                  <c:v>3.4029558299999998E-2</c:v>
                </c:pt>
                <c:pt idx="528">
                  <c:v>5.0457641499999997E-2</c:v>
                </c:pt>
                <c:pt idx="529">
                  <c:v>1.6428083199999999E-2</c:v>
                </c:pt>
                <c:pt idx="530">
                  <c:v>0</c:v>
                </c:pt>
                <c:pt idx="531">
                  <c:v>0</c:v>
                </c:pt>
                <c:pt idx="532">
                  <c:v>3.16826999E-2</c:v>
                </c:pt>
                <c:pt idx="533">
                  <c:v>3.16826999E-2</c:v>
                </c:pt>
                <c:pt idx="534">
                  <c:v>0.72166156800000003</c:v>
                </c:pt>
                <c:pt idx="535">
                  <c:v>0.72166156800000003</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numCache>
            </c:numRef>
          </c:yVal>
          <c:smooth val="1"/>
          <c:extLst>
            <c:ext xmlns:c16="http://schemas.microsoft.com/office/drawing/2014/chart" uri="{C3380CC4-5D6E-409C-BE32-E72D297353CC}">
              <c16:uniqueId val="{00000000-A48E-F646-923E-61DFC088748C}"/>
            </c:ext>
          </c:extLst>
        </c:ser>
        <c:ser>
          <c:idx val="1"/>
          <c:order val="1"/>
          <c:tx>
            <c:v>C600</c:v>
          </c:tx>
          <c:spPr>
            <a:ln w="19050" cap="rnd">
              <a:solidFill>
                <a:srgbClr val="92D050"/>
              </a:solidFill>
              <a:round/>
            </a:ln>
            <a:effectLst/>
          </c:spPr>
          <c:marker>
            <c:symbol val="none"/>
          </c:marker>
          <c:xVal>
            <c:numRef>
              <c:f>Total_PSD!$H$5:$H$582</c:f>
              <c:numCache>
                <c:formatCode>0.00</c:formatCode>
                <c:ptCount val="57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numCache>
            </c:numRef>
          </c:xVal>
          <c:yVal>
            <c:numRef>
              <c:f>Total_PSD!$I$5:$I$582</c:f>
              <c:numCache>
                <c:formatCode>0.00</c:formatCode>
                <c:ptCount val="57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1.13546848E-3</c:v>
                </c:pt>
                <c:pt idx="49">
                  <c:v>1.13546848E-3</c:v>
                </c:pt>
                <c:pt idx="50">
                  <c:v>0</c:v>
                </c:pt>
                <c:pt idx="51">
                  <c:v>1.1348724400000001E-3</c:v>
                </c:pt>
                <c:pt idx="52">
                  <c:v>1.1348724400000001E-3</c:v>
                </c:pt>
                <c:pt idx="53">
                  <c:v>2.2703409199999998E-3</c:v>
                </c:pt>
                <c:pt idx="54">
                  <c:v>4.5406818399999996E-3</c:v>
                </c:pt>
                <c:pt idx="55">
                  <c:v>2.2703409199999998E-3</c:v>
                </c:pt>
                <c:pt idx="56">
                  <c:v>1.13546848E-3</c:v>
                </c:pt>
                <c:pt idx="57">
                  <c:v>6.8116187999999996E-3</c:v>
                </c:pt>
                <c:pt idx="58">
                  <c:v>6.8110227600000003E-3</c:v>
                </c:pt>
                <c:pt idx="59">
                  <c:v>9.0813636799999993E-3</c:v>
                </c:pt>
                <c:pt idx="60">
                  <c:v>1.13523006E-2</c:v>
                </c:pt>
                <c:pt idx="61">
                  <c:v>6.8110227600000003E-3</c:v>
                </c:pt>
                <c:pt idx="62">
                  <c:v>7.9464912400000007E-3</c:v>
                </c:pt>
                <c:pt idx="63">
                  <c:v>9.0819597199999994E-3</c:v>
                </c:pt>
                <c:pt idx="64">
                  <c:v>7.9458952000000006E-3</c:v>
                </c:pt>
                <c:pt idx="65">
                  <c:v>6.8110227600000003E-3</c:v>
                </c:pt>
                <c:pt idx="66">
                  <c:v>1.02168322E-2</c:v>
                </c:pt>
                <c:pt idx="67">
                  <c:v>1.58929825E-2</c:v>
                </c:pt>
                <c:pt idx="68">
                  <c:v>1.7028451E-2</c:v>
                </c:pt>
                <c:pt idx="69">
                  <c:v>1.3622641600000001E-2</c:v>
                </c:pt>
                <c:pt idx="70">
                  <c:v>1.13517046E-2</c:v>
                </c:pt>
                <c:pt idx="71">
                  <c:v>2.6109218600000001E-2</c:v>
                </c:pt>
                <c:pt idx="72">
                  <c:v>3.51917744E-2</c:v>
                </c:pt>
                <c:pt idx="73">
                  <c:v>3.7462115300000001E-2</c:v>
                </c:pt>
                <c:pt idx="74">
                  <c:v>4.6542882899999999E-2</c:v>
                </c:pt>
                <c:pt idx="75">
                  <c:v>2.9515027999999999E-2</c:v>
                </c:pt>
                <c:pt idx="76">
                  <c:v>1.58929825E-2</c:v>
                </c:pt>
                <c:pt idx="77">
                  <c:v>2.3839473699999999E-2</c:v>
                </c:pt>
                <c:pt idx="78">
                  <c:v>3.0650496499999999E-2</c:v>
                </c:pt>
                <c:pt idx="79">
                  <c:v>2.9515027999999999E-2</c:v>
                </c:pt>
                <c:pt idx="80">
                  <c:v>3.40563059E-2</c:v>
                </c:pt>
                <c:pt idx="81">
                  <c:v>3.40563059E-2</c:v>
                </c:pt>
                <c:pt idx="82">
                  <c:v>1.8162727399999998E-2</c:v>
                </c:pt>
                <c:pt idx="83">
                  <c:v>1.4757513999999999E-2</c:v>
                </c:pt>
                <c:pt idx="84">
                  <c:v>3.1785964999999999E-2</c:v>
                </c:pt>
                <c:pt idx="85">
                  <c:v>2.8380155600000002E-2</c:v>
                </c:pt>
                <c:pt idx="86">
                  <c:v>1.9298195800000001E-2</c:v>
                </c:pt>
                <c:pt idx="87">
                  <c:v>2.4974346200000001E-2</c:v>
                </c:pt>
                <c:pt idx="88">
                  <c:v>2.2704005199999999E-2</c:v>
                </c:pt>
                <c:pt idx="89">
                  <c:v>2.7244687100000001E-2</c:v>
                </c:pt>
                <c:pt idx="90">
                  <c:v>3.7462115300000001E-2</c:v>
                </c:pt>
                <c:pt idx="91">
                  <c:v>4.0867328600000002E-2</c:v>
                </c:pt>
                <c:pt idx="92">
                  <c:v>3.6326050800000002E-2</c:v>
                </c:pt>
                <c:pt idx="93">
                  <c:v>3.1785964999999999E-2</c:v>
                </c:pt>
                <c:pt idx="94">
                  <c:v>2.72452831E-2</c:v>
                </c:pt>
                <c:pt idx="95">
                  <c:v>2.4974346200000001E-2</c:v>
                </c:pt>
                <c:pt idx="96">
                  <c:v>2.6109218600000001E-2</c:v>
                </c:pt>
                <c:pt idx="97">
                  <c:v>1.70278549E-2</c:v>
                </c:pt>
                <c:pt idx="98">
                  <c:v>1.2487769100000001E-2</c:v>
                </c:pt>
                <c:pt idx="99">
                  <c:v>2.61098146E-2</c:v>
                </c:pt>
                <c:pt idx="100">
                  <c:v>2.8379559499999998E-2</c:v>
                </c:pt>
                <c:pt idx="101">
                  <c:v>2.3839473699999999E-2</c:v>
                </c:pt>
                <c:pt idx="102">
                  <c:v>2.9515624000000001E-2</c:v>
                </c:pt>
                <c:pt idx="103">
                  <c:v>2.38388777E-2</c:v>
                </c:pt>
                <c:pt idx="104">
                  <c:v>4.2002201099999997E-2</c:v>
                </c:pt>
                <c:pt idx="105">
                  <c:v>4.8813819899999999E-2</c:v>
                </c:pt>
                <c:pt idx="106">
                  <c:v>2.1569132800000002E-2</c:v>
                </c:pt>
                <c:pt idx="107">
                  <c:v>2.15685368E-2</c:v>
                </c:pt>
                <c:pt idx="108">
                  <c:v>2.38388777E-2</c:v>
                </c:pt>
                <c:pt idx="109">
                  <c:v>1.58929825E-2</c:v>
                </c:pt>
                <c:pt idx="110">
                  <c:v>2.61098146E-2</c:v>
                </c:pt>
                <c:pt idx="111">
                  <c:v>3.7462115300000001E-2</c:v>
                </c:pt>
                <c:pt idx="112">
                  <c:v>3.7461519200000001E-2</c:v>
                </c:pt>
                <c:pt idx="113">
                  <c:v>3.8596391700000003E-2</c:v>
                </c:pt>
                <c:pt idx="114">
                  <c:v>2.61098146E-2</c:v>
                </c:pt>
                <c:pt idx="115">
                  <c:v>2.0433664300000001E-2</c:v>
                </c:pt>
                <c:pt idx="116">
                  <c:v>1.58929825E-2</c:v>
                </c:pt>
                <c:pt idx="117">
                  <c:v>1.58929825E-2</c:v>
                </c:pt>
                <c:pt idx="118">
                  <c:v>2.2704005199999999E-2</c:v>
                </c:pt>
                <c:pt idx="119">
                  <c:v>2.0433664300000001E-2</c:v>
                </c:pt>
                <c:pt idx="120">
                  <c:v>1.24871731E-2</c:v>
                </c:pt>
                <c:pt idx="121">
                  <c:v>4.5406818399999996E-3</c:v>
                </c:pt>
                <c:pt idx="122">
                  <c:v>1.24871731E-2</c:v>
                </c:pt>
                <c:pt idx="123">
                  <c:v>2.61098146E-2</c:v>
                </c:pt>
                <c:pt idx="124">
                  <c:v>2.61098146E-2</c:v>
                </c:pt>
                <c:pt idx="125">
                  <c:v>3.5191178300000001E-2</c:v>
                </c:pt>
                <c:pt idx="126">
                  <c:v>3.40563059E-2</c:v>
                </c:pt>
                <c:pt idx="127">
                  <c:v>1.3622641600000001E-2</c:v>
                </c:pt>
                <c:pt idx="128">
                  <c:v>6.8110227600000003E-3</c:v>
                </c:pt>
                <c:pt idx="129">
                  <c:v>1.70278549E-2</c:v>
                </c:pt>
                <c:pt idx="130">
                  <c:v>2.8380155600000002E-2</c:v>
                </c:pt>
                <c:pt idx="131">
                  <c:v>2.61098146E-2</c:v>
                </c:pt>
                <c:pt idx="132">
                  <c:v>2.9515027999999999E-2</c:v>
                </c:pt>
                <c:pt idx="133">
                  <c:v>2.4974346200000001E-2</c:v>
                </c:pt>
                <c:pt idx="134">
                  <c:v>1.7028451E-2</c:v>
                </c:pt>
                <c:pt idx="135">
                  <c:v>1.81633234E-2</c:v>
                </c:pt>
                <c:pt idx="136">
                  <c:v>3.0649900399999999E-2</c:v>
                </c:pt>
                <c:pt idx="137">
                  <c:v>3.0650496499999999E-2</c:v>
                </c:pt>
                <c:pt idx="138">
                  <c:v>2.2704601299999998E-2</c:v>
                </c:pt>
                <c:pt idx="139">
                  <c:v>2.3839473699999999E-2</c:v>
                </c:pt>
                <c:pt idx="140">
                  <c:v>2.4974346200000001E-2</c:v>
                </c:pt>
                <c:pt idx="141">
                  <c:v>2.6109218600000001E-2</c:v>
                </c:pt>
                <c:pt idx="142">
                  <c:v>2.6109218600000001E-2</c:v>
                </c:pt>
                <c:pt idx="143">
                  <c:v>2.0433664300000001E-2</c:v>
                </c:pt>
                <c:pt idx="144">
                  <c:v>2.0433664300000001E-2</c:v>
                </c:pt>
                <c:pt idx="145">
                  <c:v>2.72452831E-2</c:v>
                </c:pt>
                <c:pt idx="146">
                  <c:v>1.81633234E-2</c:v>
                </c:pt>
                <c:pt idx="147">
                  <c:v>1.9298195800000001E-2</c:v>
                </c:pt>
                <c:pt idx="148">
                  <c:v>2.4974346200000001E-2</c:v>
                </c:pt>
                <c:pt idx="149">
                  <c:v>1.9298195800000001E-2</c:v>
                </c:pt>
                <c:pt idx="150">
                  <c:v>1.7028451E-2</c:v>
                </c:pt>
                <c:pt idx="151">
                  <c:v>1.7028451E-2</c:v>
                </c:pt>
                <c:pt idx="152">
                  <c:v>1.4757513999999999E-2</c:v>
                </c:pt>
                <c:pt idx="153">
                  <c:v>1.3622045500000001E-2</c:v>
                </c:pt>
                <c:pt idx="154">
                  <c:v>1.70278549E-2</c:v>
                </c:pt>
                <c:pt idx="155">
                  <c:v>3.1785964999999999E-2</c:v>
                </c:pt>
                <c:pt idx="156">
                  <c:v>3.6326646800000001E-2</c:v>
                </c:pt>
                <c:pt idx="157">
                  <c:v>2.61098146E-2</c:v>
                </c:pt>
                <c:pt idx="158">
                  <c:v>3.0650496499999999E-2</c:v>
                </c:pt>
                <c:pt idx="159">
                  <c:v>2.8379559499999998E-2</c:v>
                </c:pt>
                <c:pt idx="160">
                  <c:v>1.81633234E-2</c:v>
                </c:pt>
                <c:pt idx="161">
                  <c:v>1.58929825E-2</c:v>
                </c:pt>
                <c:pt idx="162">
                  <c:v>2.0433664300000001E-2</c:v>
                </c:pt>
                <c:pt idx="163">
                  <c:v>2.61098146E-2</c:v>
                </c:pt>
                <c:pt idx="164">
                  <c:v>2.8380155600000002E-2</c:v>
                </c:pt>
                <c:pt idx="165">
                  <c:v>1.9298195800000001E-2</c:v>
                </c:pt>
                <c:pt idx="166">
                  <c:v>1.58923864E-2</c:v>
                </c:pt>
                <c:pt idx="167">
                  <c:v>4.4273137999999997E-2</c:v>
                </c:pt>
                <c:pt idx="168">
                  <c:v>5.10841608E-2</c:v>
                </c:pt>
                <c:pt idx="169">
                  <c:v>3.7461519200000001E-2</c:v>
                </c:pt>
                <c:pt idx="170">
                  <c:v>2.9515624000000001E-2</c:v>
                </c:pt>
                <c:pt idx="171">
                  <c:v>3.40563059E-2</c:v>
                </c:pt>
                <c:pt idx="172">
                  <c:v>3.8596987700000002E-2</c:v>
                </c:pt>
                <c:pt idx="173">
                  <c:v>2.15685368E-2</c:v>
                </c:pt>
                <c:pt idx="174">
                  <c:v>1.13517046E-2</c:v>
                </c:pt>
                <c:pt idx="175">
                  <c:v>1.81633234E-2</c:v>
                </c:pt>
                <c:pt idx="176">
                  <c:v>2.4974346200000001E-2</c:v>
                </c:pt>
                <c:pt idx="177">
                  <c:v>1.9298791900000001E-2</c:v>
                </c:pt>
                <c:pt idx="178">
                  <c:v>2.3839473699999999E-2</c:v>
                </c:pt>
                <c:pt idx="179">
                  <c:v>3.0650496499999999E-2</c:v>
                </c:pt>
                <c:pt idx="180">
                  <c:v>2.7244687100000001E-2</c:v>
                </c:pt>
                <c:pt idx="181">
                  <c:v>5.7895183599999997E-2</c:v>
                </c:pt>
                <c:pt idx="182">
                  <c:v>5.6760311100000002E-2</c:v>
                </c:pt>
                <c:pt idx="183">
                  <c:v>3.8596987700000002E-2</c:v>
                </c:pt>
                <c:pt idx="184">
                  <c:v>3.40563059E-2</c:v>
                </c:pt>
                <c:pt idx="185">
                  <c:v>1.4757513999999999E-2</c:v>
                </c:pt>
                <c:pt idx="186">
                  <c:v>1.9298195800000001E-2</c:v>
                </c:pt>
                <c:pt idx="187">
                  <c:v>2.2704005199999999E-2</c:v>
                </c:pt>
                <c:pt idx="188">
                  <c:v>3.7461519200000001E-2</c:v>
                </c:pt>
                <c:pt idx="189">
                  <c:v>4.6543478999999999E-2</c:v>
                </c:pt>
                <c:pt idx="190">
                  <c:v>2.61098146E-2</c:v>
                </c:pt>
                <c:pt idx="191">
                  <c:v>2.0433664300000001E-2</c:v>
                </c:pt>
                <c:pt idx="192">
                  <c:v>2.3839473699999999E-2</c:v>
                </c:pt>
                <c:pt idx="193">
                  <c:v>4.3137669599999998E-2</c:v>
                </c:pt>
                <c:pt idx="194">
                  <c:v>4.7678351399999999E-2</c:v>
                </c:pt>
                <c:pt idx="195">
                  <c:v>1.9298195800000001E-2</c:v>
                </c:pt>
                <c:pt idx="196">
                  <c:v>1.70278549E-2</c:v>
                </c:pt>
                <c:pt idx="197">
                  <c:v>3.9732456200000002E-2</c:v>
                </c:pt>
                <c:pt idx="198">
                  <c:v>3.8596987700000002E-2</c:v>
                </c:pt>
                <c:pt idx="199">
                  <c:v>2.38388777E-2</c:v>
                </c:pt>
                <c:pt idx="200">
                  <c:v>2.2704005199999999E-2</c:v>
                </c:pt>
                <c:pt idx="201">
                  <c:v>1.81633234E-2</c:v>
                </c:pt>
                <c:pt idx="202">
                  <c:v>2.1569132800000002E-2</c:v>
                </c:pt>
                <c:pt idx="203">
                  <c:v>1.9298195800000001E-2</c:v>
                </c:pt>
                <c:pt idx="204">
                  <c:v>1.3622045500000001E-2</c:v>
                </c:pt>
                <c:pt idx="205">
                  <c:v>1.81633234E-2</c:v>
                </c:pt>
                <c:pt idx="206">
                  <c:v>1.81633234E-2</c:v>
                </c:pt>
                <c:pt idx="207">
                  <c:v>1.81633234E-2</c:v>
                </c:pt>
                <c:pt idx="208">
                  <c:v>1.9298791900000001E-2</c:v>
                </c:pt>
                <c:pt idx="209">
                  <c:v>1.81633234E-2</c:v>
                </c:pt>
                <c:pt idx="210">
                  <c:v>2.7244687100000001E-2</c:v>
                </c:pt>
                <c:pt idx="211">
                  <c:v>3.7461519200000001E-2</c:v>
                </c:pt>
                <c:pt idx="212">
                  <c:v>3.1785368899999999E-2</c:v>
                </c:pt>
                <c:pt idx="213">
                  <c:v>1.9298791900000001E-2</c:v>
                </c:pt>
                <c:pt idx="214">
                  <c:v>3.1785964999999999E-2</c:v>
                </c:pt>
                <c:pt idx="215">
                  <c:v>3.40557098E-2</c:v>
                </c:pt>
                <c:pt idx="216">
                  <c:v>1.9298195800000001E-2</c:v>
                </c:pt>
                <c:pt idx="217">
                  <c:v>1.81633234E-2</c:v>
                </c:pt>
                <c:pt idx="218">
                  <c:v>5.4489970200000001E-2</c:v>
                </c:pt>
                <c:pt idx="219">
                  <c:v>5.3354501700000001E-2</c:v>
                </c:pt>
                <c:pt idx="220">
                  <c:v>2.0433664300000001E-2</c:v>
                </c:pt>
                <c:pt idx="221">
                  <c:v>2.0433664300000001E-2</c:v>
                </c:pt>
                <c:pt idx="222">
                  <c:v>1.4757513999999999E-2</c:v>
                </c:pt>
                <c:pt idx="223">
                  <c:v>2.4974346200000001E-2</c:v>
                </c:pt>
                <c:pt idx="224">
                  <c:v>2.8380155600000002E-2</c:v>
                </c:pt>
                <c:pt idx="225">
                  <c:v>2.2704005199999999E-2</c:v>
                </c:pt>
                <c:pt idx="226">
                  <c:v>1.24871731E-2</c:v>
                </c:pt>
                <c:pt idx="227">
                  <c:v>3.9732456200000002E-2</c:v>
                </c:pt>
                <c:pt idx="228">
                  <c:v>4.99486923E-2</c:v>
                </c:pt>
                <c:pt idx="229">
                  <c:v>2.15685368E-2</c:v>
                </c:pt>
                <c:pt idx="230">
                  <c:v>2.1569132800000002E-2</c:v>
                </c:pt>
                <c:pt idx="231">
                  <c:v>2.8380155600000002E-2</c:v>
                </c:pt>
                <c:pt idx="232">
                  <c:v>2.9515027999999999E-2</c:v>
                </c:pt>
                <c:pt idx="233">
                  <c:v>2.1569132800000002E-2</c:v>
                </c:pt>
                <c:pt idx="234">
                  <c:v>2.3839473699999999E-2</c:v>
                </c:pt>
                <c:pt idx="235">
                  <c:v>2.38388777E-2</c:v>
                </c:pt>
                <c:pt idx="236">
                  <c:v>2.8380155600000002E-2</c:v>
                </c:pt>
                <c:pt idx="237">
                  <c:v>2.72452831E-2</c:v>
                </c:pt>
                <c:pt idx="238">
                  <c:v>1.58929825E-2</c:v>
                </c:pt>
                <c:pt idx="239">
                  <c:v>2.0433664300000001E-2</c:v>
                </c:pt>
                <c:pt idx="240">
                  <c:v>2.4974346200000001E-2</c:v>
                </c:pt>
                <c:pt idx="241">
                  <c:v>2.0433664300000001E-2</c:v>
                </c:pt>
                <c:pt idx="242">
                  <c:v>1.81633234E-2</c:v>
                </c:pt>
                <c:pt idx="243">
                  <c:v>2.15685368E-2</c:v>
                </c:pt>
                <c:pt idx="244">
                  <c:v>2.9515027999999999E-2</c:v>
                </c:pt>
                <c:pt idx="245">
                  <c:v>5.7895183599999997E-2</c:v>
                </c:pt>
                <c:pt idx="246">
                  <c:v>4.8813819899999999E-2</c:v>
                </c:pt>
                <c:pt idx="247">
                  <c:v>2.0433664300000001E-2</c:v>
                </c:pt>
                <c:pt idx="248">
                  <c:v>1.70278549E-2</c:v>
                </c:pt>
                <c:pt idx="249">
                  <c:v>1.7028451E-2</c:v>
                </c:pt>
                <c:pt idx="250">
                  <c:v>2.2704005199999999E-2</c:v>
                </c:pt>
                <c:pt idx="251">
                  <c:v>2.2704005199999999E-2</c:v>
                </c:pt>
                <c:pt idx="252">
                  <c:v>1.4757513999999999E-2</c:v>
                </c:pt>
                <c:pt idx="253">
                  <c:v>1.9298195800000001E-2</c:v>
                </c:pt>
                <c:pt idx="254">
                  <c:v>2.3839473699999999E-2</c:v>
                </c:pt>
                <c:pt idx="255">
                  <c:v>1.3622641600000001E-2</c:v>
                </c:pt>
                <c:pt idx="256">
                  <c:v>1.24871731E-2</c:v>
                </c:pt>
                <c:pt idx="257">
                  <c:v>2.4974346200000001E-2</c:v>
                </c:pt>
                <c:pt idx="258">
                  <c:v>2.61098146E-2</c:v>
                </c:pt>
                <c:pt idx="259">
                  <c:v>1.24871731E-2</c:v>
                </c:pt>
                <c:pt idx="260">
                  <c:v>1.24871731E-2</c:v>
                </c:pt>
                <c:pt idx="261">
                  <c:v>3.5191178300000001E-2</c:v>
                </c:pt>
                <c:pt idx="262">
                  <c:v>3.7461519200000001E-2</c:v>
                </c:pt>
                <c:pt idx="263">
                  <c:v>1.7028451E-2</c:v>
                </c:pt>
                <c:pt idx="264">
                  <c:v>1.02168322E-2</c:v>
                </c:pt>
                <c:pt idx="265">
                  <c:v>1.24871731E-2</c:v>
                </c:pt>
                <c:pt idx="266">
                  <c:v>1.58929825E-2</c:v>
                </c:pt>
                <c:pt idx="267">
                  <c:v>2.38388777E-2</c:v>
                </c:pt>
                <c:pt idx="268">
                  <c:v>2.1569132800000002E-2</c:v>
                </c:pt>
                <c:pt idx="269">
                  <c:v>1.81633234E-2</c:v>
                </c:pt>
                <c:pt idx="270">
                  <c:v>2.2704005199999999E-2</c:v>
                </c:pt>
                <c:pt idx="271">
                  <c:v>2.2704005199999999E-2</c:v>
                </c:pt>
                <c:pt idx="272">
                  <c:v>1.9298195800000001E-2</c:v>
                </c:pt>
                <c:pt idx="273">
                  <c:v>1.7028451E-2</c:v>
                </c:pt>
                <c:pt idx="274">
                  <c:v>3.1785964999999999E-2</c:v>
                </c:pt>
                <c:pt idx="275">
                  <c:v>2.8379559499999998E-2</c:v>
                </c:pt>
                <c:pt idx="276">
                  <c:v>1.70278549E-2</c:v>
                </c:pt>
                <c:pt idx="277">
                  <c:v>1.58929825E-2</c:v>
                </c:pt>
                <c:pt idx="278">
                  <c:v>1.24871731E-2</c:v>
                </c:pt>
                <c:pt idx="279">
                  <c:v>2.2704005199999999E-2</c:v>
                </c:pt>
                <c:pt idx="280">
                  <c:v>2.61098146E-2</c:v>
                </c:pt>
                <c:pt idx="281">
                  <c:v>1.81633234E-2</c:v>
                </c:pt>
                <c:pt idx="282">
                  <c:v>1.9298195800000001E-2</c:v>
                </c:pt>
                <c:pt idx="283">
                  <c:v>3.8596987700000002E-2</c:v>
                </c:pt>
                <c:pt idx="284">
                  <c:v>3.9732456200000002E-2</c:v>
                </c:pt>
                <c:pt idx="285">
                  <c:v>2.3839473699999999E-2</c:v>
                </c:pt>
                <c:pt idx="286">
                  <c:v>2.0433664300000001E-2</c:v>
                </c:pt>
                <c:pt idx="287">
                  <c:v>1.9298195800000001E-2</c:v>
                </c:pt>
                <c:pt idx="288">
                  <c:v>2.0433068299999999E-2</c:v>
                </c:pt>
                <c:pt idx="289">
                  <c:v>1.58929825E-2</c:v>
                </c:pt>
                <c:pt idx="290">
                  <c:v>1.58929825E-2</c:v>
                </c:pt>
                <c:pt idx="291">
                  <c:v>1.58929825E-2</c:v>
                </c:pt>
                <c:pt idx="292">
                  <c:v>1.7028451E-2</c:v>
                </c:pt>
                <c:pt idx="293">
                  <c:v>1.8162727399999998E-2</c:v>
                </c:pt>
                <c:pt idx="294">
                  <c:v>3.0649900399999999E-2</c:v>
                </c:pt>
                <c:pt idx="295">
                  <c:v>3.8596987700000002E-2</c:v>
                </c:pt>
                <c:pt idx="296">
                  <c:v>3.0650496499999999E-2</c:v>
                </c:pt>
                <c:pt idx="297">
                  <c:v>3.7462115300000001E-2</c:v>
                </c:pt>
                <c:pt idx="298">
                  <c:v>3.8596987700000002E-2</c:v>
                </c:pt>
                <c:pt idx="299">
                  <c:v>3.1785368899999999E-2</c:v>
                </c:pt>
                <c:pt idx="300">
                  <c:v>4.4273137999999997E-2</c:v>
                </c:pt>
                <c:pt idx="301">
                  <c:v>4.7678351399999999E-2</c:v>
                </c:pt>
                <c:pt idx="302">
                  <c:v>2.8380155600000002E-2</c:v>
                </c:pt>
                <c:pt idx="303">
                  <c:v>8.0599784899999999E-2</c:v>
                </c:pt>
                <c:pt idx="304">
                  <c:v>8.5139870600000001E-2</c:v>
                </c:pt>
                <c:pt idx="305">
                  <c:v>0.120331049</c:v>
                </c:pt>
                <c:pt idx="306">
                  <c:v>0.115790963</c:v>
                </c:pt>
                <c:pt idx="307">
                  <c:v>2.72452831E-2</c:v>
                </c:pt>
                <c:pt idx="308">
                  <c:v>3.40557098E-2</c:v>
                </c:pt>
                <c:pt idx="309">
                  <c:v>2.15685368E-2</c:v>
                </c:pt>
                <c:pt idx="310">
                  <c:v>2.2704005199999999E-2</c:v>
                </c:pt>
                <c:pt idx="311">
                  <c:v>3.1785964999999999E-2</c:v>
                </c:pt>
                <c:pt idx="312">
                  <c:v>2.2704601299999998E-2</c:v>
                </c:pt>
                <c:pt idx="313">
                  <c:v>2.6109218600000001E-2</c:v>
                </c:pt>
                <c:pt idx="314">
                  <c:v>3.0650496499999999E-2</c:v>
                </c:pt>
                <c:pt idx="315">
                  <c:v>3.9732456200000002E-2</c:v>
                </c:pt>
                <c:pt idx="316">
                  <c:v>4.3137669599999998E-2</c:v>
                </c:pt>
                <c:pt idx="317">
                  <c:v>3.9731860200000003E-2</c:v>
                </c:pt>
                <c:pt idx="318">
                  <c:v>3.1785368899999999E-2</c:v>
                </c:pt>
                <c:pt idx="319">
                  <c:v>2.4974346200000001E-2</c:v>
                </c:pt>
                <c:pt idx="320">
                  <c:v>4.0867328600000002E-2</c:v>
                </c:pt>
                <c:pt idx="321">
                  <c:v>3.29208374E-2</c:v>
                </c:pt>
                <c:pt idx="322">
                  <c:v>1.3622641600000001E-2</c:v>
                </c:pt>
                <c:pt idx="323">
                  <c:v>3.6326646800000001E-2</c:v>
                </c:pt>
                <c:pt idx="324">
                  <c:v>5.7895183599999997E-2</c:v>
                </c:pt>
                <c:pt idx="325">
                  <c:v>6.81120157E-2</c:v>
                </c:pt>
                <c:pt idx="326">
                  <c:v>5.3354501700000001E-2</c:v>
                </c:pt>
                <c:pt idx="327">
                  <c:v>2.2704601299999998E-2</c:v>
                </c:pt>
                <c:pt idx="328">
                  <c:v>3.7461519200000001E-2</c:v>
                </c:pt>
                <c:pt idx="329">
                  <c:v>4.5408010499999998E-2</c:v>
                </c:pt>
                <c:pt idx="330">
                  <c:v>3.29208374E-2</c:v>
                </c:pt>
                <c:pt idx="331">
                  <c:v>3.29208374E-2</c:v>
                </c:pt>
                <c:pt idx="332">
                  <c:v>4.99492884E-2</c:v>
                </c:pt>
                <c:pt idx="333">
                  <c:v>4.7678351399999999E-2</c:v>
                </c:pt>
                <c:pt idx="334">
                  <c:v>0.104438663</c:v>
                </c:pt>
                <c:pt idx="335">
                  <c:v>0.103303194</c:v>
                </c:pt>
                <c:pt idx="336">
                  <c:v>4.88132238E-2</c:v>
                </c:pt>
                <c:pt idx="337">
                  <c:v>4.99492884E-2</c:v>
                </c:pt>
                <c:pt idx="338">
                  <c:v>2.4974942199999999E-2</c:v>
                </c:pt>
                <c:pt idx="339">
                  <c:v>1.9298195800000001E-2</c:v>
                </c:pt>
                <c:pt idx="340">
                  <c:v>2.6109218600000001E-2</c:v>
                </c:pt>
                <c:pt idx="341">
                  <c:v>2.9515624000000001E-2</c:v>
                </c:pt>
                <c:pt idx="342">
                  <c:v>3.29208374E-2</c:v>
                </c:pt>
                <c:pt idx="343">
                  <c:v>3.6326050800000002E-2</c:v>
                </c:pt>
                <c:pt idx="344">
                  <c:v>3.1785964999999999E-2</c:v>
                </c:pt>
                <c:pt idx="345">
                  <c:v>3.6326646800000001E-2</c:v>
                </c:pt>
                <c:pt idx="346">
                  <c:v>2.8380155600000002E-2</c:v>
                </c:pt>
                <c:pt idx="347">
                  <c:v>2.0433664300000001E-2</c:v>
                </c:pt>
                <c:pt idx="348">
                  <c:v>2.8380155600000002E-2</c:v>
                </c:pt>
                <c:pt idx="349">
                  <c:v>6.2436461399999997E-2</c:v>
                </c:pt>
                <c:pt idx="350">
                  <c:v>0.139629841</c:v>
                </c:pt>
                <c:pt idx="351">
                  <c:v>9.6492171299999999E-2</c:v>
                </c:pt>
                <c:pt idx="352">
                  <c:v>3.5191178300000001E-2</c:v>
                </c:pt>
                <c:pt idx="353">
                  <c:v>4.4272541999999998E-2</c:v>
                </c:pt>
                <c:pt idx="354">
                  <c:v>3.1785964999999999E-2</c:v>
                </c:pt>
                <c:pt idx="355">
                  <c:v>6.4706802399999999E-2</c:v>
                </c:pt>
                <c:pt idx="356">
                  <c:v>5.6759715099999997E-2</c:v>
                </c:pt>
                <c:pt idx="357">
                  <c:v>4.3137669599999998E-2</c:v>
                </c:pt>
                <c:pt idx="358">
                  <c:v>5.5624842600000002E-2</c:v>
                </c:pt>
                <c:pt idx="359">
                  <c:v>4.2002201099999997E-2</c:v>
                </c:pt>
                <c:pt idx="360">
                  <c:v>3.51917744E-2</c:v>
                </c:pt>
                <c:pt idx="361">
                  <c:v>2.72452831E-2</c:v>
                </c:pt>
                <c:pt idx="362">
                  <c:v>2.8379559499999998E-2</c:v>
                </c:pt>
                <c:pt idx="363">
                  <c:v>2.4974346200000001E-2</c:v>
                </c:pt>
                <c:pt idx="364">
                  <c:v>2.72452831E-2</c:v>
                </c:pt>
                <c:pt idx="365">
                  <c:v>3.7461519200000001E-2</c:v>
                </c:pt>
                <c:pt idx="366">
                  <c:v>3.1785368899999999E-2</c:v>
                </c:pt>
                <c:pt idx="367">
                  <c:v>2.0433664300000001E-2</c:v>
                </c:pt>
                <c:pt idx="368">
                  <c:v>2.7244687100000001E-2</c:v>
                </c:pt>
                <c:pt idx="369">
                  <c:v>2.9515027999999999E-2</c:v>
                </c:pt>
                <c:pt idx="370">
                  <c:v>1.81633234E-2</c:v>
                </c:pt>
                <c:pt idx="371">
                  <c:v>2.0433664300000001E-2</c:v>
                </c:pt>
                <c:pt idx="372">
                  <c:v>3.51917744E-2</c:v>
                </c:pt>
                <c:pt idx="373">
                  <c:v>3.40563059E-2</c:v>
                </c:pt>
                <c:pt idx="374">
                  <c:v>2.0433068299999999E-2</c:v>
                </c:pt>
                <c:pt idx="375">
                  <c:v>7.7193975400000003E-2</c:v>
                </c:pt>
                <c:pt idx="376">
                  <c:v>7.7193975400000003E-2</c:v>
                </c:pt>
                <c:pt idx="377">
                  <c:v>3.0650496499999999E-2</c:v>
                </c:pt>
                <c:pt idx="378">
                  <c:v>4.8813819899999999E-2</c:v>
                </c:pt>
                <c:pt idx="379">
                  <c:v>4.0867328600000002E-2</c:v>
                </c:pt>
                <c:pt idx="380">
                  <c:v>1.58929825E-2</c:v>
                </c:pt>
                <c:pt idx="381">
                  <c:v>1.3622045500000001E-2</c:v>
                </c:pt>
                <c:pt idx="382">
                  <c:v>3.40557098E-2</c:v>
                </c:pt>
                <c:pt idx="383">
                  <c:v>9.6492171299999999E-2</c:v>
                </c:pt>
                <c:pt idx="384">
                  <c:v>9.1951489400000003E-2</c:v>
                </c:pt>
                <c:pt idx="385">
                  <c:v>4.2002797100000003E-2</c:v>
                </c:pt>
                <c:pt idx="386">
                  <c:v>3.8596987700000002E-2</c:v>
                </c:pt>
                <c:pt idx="387">
                  <c:v>5.3354501700000001E-2</c:v>
                </c:pt>
                <c:pt idx="388">
                  <c:v>5.5624842600000002E-2</c:v>
                </c:pt>
                <c:pt idx="389">
                  <c:v>2.61098146E-2</c:v>
                </c:pt>
                <c:pt idx="390">
                  <c:v>2.8380155600000002E-2</c:v>
                </c:pt>
                <c:pt idx="391">
                  <c:v>2.8379857500000001E-2</c:v>
                </c:pt>
                <c:pt idx="392">
                  <c:v>3.8596987700000002E-2</c:v>
                </c:pt>
                <c:pt idx="393">
                  <c:v>3.6326348799999998E-2</c:v>
                </c:pt>
                <c:pt idx="394">
                  <c:v>2.61095166E-2</c:v>
                </c:pt>
                <c:pt idx="395">
                  <c:v>3.40563059E-2</c:v>
                </c:pt>
                <c:pt idx="396">
                  <c:v>2.2704005199999999E-2</c:v>
                </c:pt>
                <c:pt idx="397">
                  <c:v>1.36223435E-2</c:v>
                </c:pt>
                <c:pt idx="398">
                  <c:v>1.4757812E-2</c:v>
                </c:pt>
                <c:pt idx="399">
                  <c:v>2.7244985100000001E-2</c:v>
                </c:pt>
                <c:pt idx="400">
                  <c:v>3.9732158199999999E-2</c:v>
                </c:pt>
                <c:pt idx="401">
                  <c:v>3.5191178300000001E-2</c:v>
                </c:pt>
                <c:pt idx="402">
                  <c:v>2.2704005199999999E-2</c:v>
                </c:pt>
                <c:pt idx="403">
                  <c:v>1.24871731E-2</c:v>
                </c:pt>
                <c:pt idx="404">
                  <c:v>1.58926845E-2</c:v>
                </c:pt>
                <c:pt idx="405">
                  <c:v>2.0433664300000001E-2</c:v>
                </c:pt>
                <c:pt idx="406">
                  <c:v>1.3622641600000001E-2</c:v>
                </c:pt>
                <c:pt idx="407">
                  <c:v>3.29208374E-2</c:v>
                </c:pt>
                <c:pt idx="408">
                  <c:v>4.5408010499999998E-2</c:v>
                </c:pt>
                <c:pt idx="409">
                  <c:v>2.8380155600000002E-2</c:v>
                </c:pt>
                <c:pt idx="410">
                  <c:v>2.1568834799999999E-2</c:v>
                </c:pt>
                <c:pt idx="411">
                  <c:v>3.4056007899999997E-2</c:v>
                </c:pt>
                <c:pt idx="412">
                  <c:v>3.6326348799999998E-2</c:v>
                </c:pt>
                <c:pt idx="413">
                  <c:v>3.6326646800000001E-2</c:v>
                </c:pt>
                <c:pt idx="414">
                  <c:v>4.8813819899999999E-2</c:v>
                </c:pt>
                <c:pt idx="415">
                  <c:v>4.5408010499999998E-2</c:v>
                </c:pt>
                <c:pt idx="416">
                  <c:v>3.1785666900000002E-2</c:v>
                </c:pt>
                <c:pt idx="417">
                  <c:v>1.9298493900000002E-2</c:v>
                </c:pt>
                <c:pt idx="418">
                  <c:v>2.1568834799999999E-2</c:v>
                </c:pt>
                <c:pt idx="419">
                  <c:v>3.0650496499999999E-2</c:v>
                </c:pt>
                <c:pt idx="420">
                  <c:v>3.7461817299999998E-2</c:v>
                </c:pt>
                <c:pt idx="421">
                  <c:v>2.61095166E-2</c:v>
                </c:pt>
                <c:pt idx="422">
                  <c:v>1.4757513999999999E-2</c:v>
                </c:pt>
                <c:pt idx="423">
                  <c:v>2.61098146E-2</c:v>
                </c:pt>
                <c:pt idx="424">
                  <c:v>2.8380155600000002E-2</c:v>
                </c:pt>
                <c:pt idx="425">
                  <c:v>5.9030354E-2</c:v>
                </c:pt>
                <c:pt idx="426">
                  <c:v>7.3788166000000002E-2</c:v>
                </c:pt>
                <c:pt idx="427">
                  <c:v>4.3137669599999998E-2</c:v>
                </c:pt>
                <c:pt idx="428">
                  <c:v>2.38391757E-2</c:v>
                </c:pt>
                <c:pt idx="429">
                  <c:v>2.1568834799999999E-2</c:v>
                </c:pt>
                <c:pt idx="430">
                  <c:v>4.7678649400000002E-2</c:v>
                </c:pt>
                <c:pt idx="431">
                  <c:v>4.8813819899999999E-2</c:v>
                </c:pt>
                <c:pt idx="432">
                  <c:v>0.14417052299999999</c:v>
                </c:pt>
                <c:pt idx="433">
                  <c:v>0.139629841</c:v>
                </c:pt>
                <c:pt idx="434">
                  <c:v>7.7193975400000003E-2</c:v>
                </c:pt>
                <c:pt idx="435">
                  <c:v>8.7410807600000001E-2</c:v>
                </c:pt>
                <c:pt idx="436">
                  <c:v>3.6326348799999998E-2</c:v>
                </c:pt>
                <c:pt idx="437">
                  <c:v>5.6760013099999999E-2</c:v>
                </c:pt>
                <c:pt idx="438">
                  <c:v>6.9247484200000001E-2</c:v>
                </c:pt>
                <c:pt idx="439">
                  <c:v>3.7461817299999998E-2</c:v>
                </c:pt>
                <c:pt idx="440">
                  <c:v>5.7895183599999997E-2</c:v>
                </c:pt>
                <c:pt idx="441">
                  <c:v>7.7193677399999994E-2</c:v>
                </c:pt>
                <c:pt idx="442">
                  <c:v>5.5624842600000002E-2</c:v>
                </c:pt>
                <c:pt idx="443">
                  <c:v>9.0816319000000006E-2</c:v>
                </c:pt>
                <c:pt idx="444">
                  <c:v>6.9247484200000001E-2</c:v>
                </c:pt>
                <c:pt idx="445">
                  <c:v>5.3354501700000001E-2</c:v>
                </c:pt>
                <c:pt idx="446">
                  <c:v>6.1300992999999998E-2</c:v>
                </c:pt>
                <c:pt idx="447">
                  <c:v>0.113520026</c:v>
                </c:pt>
                <c:pt idx="448">
                  <c:v>0.111249685</c:v>
                </c:pt>
                <c:pt idx="449">
                  <c:v>1.81633234E-2</c:v>
                </c:pt>
                <c:pt idx="450">
                  <c:v>2.2704303299999999E-2</c:v>
                </c:pt>
                <c:pt idx="451">
                  <c:v>5.4489672199999999E-2</c:v>
                </c:pt>
                <c:pt idx="452">
                  <c:v>0.13281852</c:v>
                </c:pt>
                <c:pt idx="453">
                  <c:v>0.114655495</c:v>
                </c:pt>
                <c:pt idx="454">
                  <c:v>0.24179816200000001</c:v>
                </c:pt>
                <c:pt idx="455">
                  <c:v>0.247474313</c:v>
                </c:pt>
                <c:pt idx="456">
                  <c:v>6.9247484200000001E-2</c:v>
                </c:pt>
                <c:pt idx="457">
                  <c:v>9.7627341699999995E-2</c:v>
                </c:pt>
                <c:pt idx="458">
                  <c:v>9.7627341699999995E-2</c:v>
                </c:pt>
                <c:pt idx="459">
                  <c:v>6.58416748E-2</c:v>
                </c:pt>
                <c:pt idx="460">
                  <c:v>0.133953989</c:v>
                </c:pt>
                <c:pt idx="461">
                  <c:v>0.12487232700000001</c:v>
                </c:pt>
                <c:pt idx="462">
                  <c:v>1.81633234E-2</c:v>
                </c:pt>
                <c:pt idx="463">
                  <c:v>4.20024991E-2</c:v>
                </c:pt>
                <c:pt idx="464">
                  <c:v>5.7895183599999997E-2</c:v>
                </c:pt>
                <c:pt idx="465">
                  <c:v>4.5408010499999998E-2</c:v>
                </c:pt>
                <c:pt idx="466">
                  <c:v>3.1785666900000002E-2</c:v>
                </c:pt>
                <c:pt idx="467">
                  <c:v>2.1569132800000002E-2</c:v>
                </c:pt>
                <c:pt idx="468">
                  <c:v>4.8813819899999999E-2</c:v>
                </c:pt>
                <c:pt idx="469">
                  <c:v>3.7461519200000001E-2</c:v>
                </c:pt>
                <c:pt idx="470">
                  <c:v>2.7244687100000001E-2</c:v>
                </c:pt>
                <c:pt idx="471">
                  <c:v>4.20024991E-2</c:v>
                </c:pt>
                <c:pt idx="472">
                  <c:v>4.9948990300000003E-2</c:v>
                </c:pt>
                <c:pt idx="473">
                  <c:v>3.6326646800000001E-2</c:v>
                </c:pt>
                <c:pt idx="474">
                  <c:v>1.7028152899999999E-2</c:v>
                </c:pt>
                <c:pt idx="475">
                  <c:v>0.25882601700000002</c:v>
                </c:pt>
                <c:pt idx="476">
                  <c:v>0.64820063100000003</c:v>
                </c:pt>
                <c:pt idx="477">
                  <c:v>0.42456582199999998</c:v>
                </c:pt>
                <c:pt idx="478">
                  <c:v>7.1517676099999997E-2</c:v>
                </c:pt>
                <c:pt idx="479">
                  <c:v>5.6760162099999997E-2</c:v>
                </c:pt>
                <c:pt idx="480">
                  <c:v>1.24873221E-2</c:v>
                </c:pt>
                <c:pt idx="481">
                  <c:v>2.1568834799999999E-2</c:v>
                </c:pt>
                <c:pt idx="482">
                  <c:v>2.7244836099999999E-2</c:v>
                </c:pt>
                <c:pt idx="483">
                  <c:v>2.0433664300000001E-2</c:v>
                </c:pt>
                <c:pt idx="484">
                  <c:v>3.7461668300000001E-2</c:v>
                </c:pt>
                <c:pt idx="485">
                  <c:v>4.0867328600000002E-2</c:v>
                </c:pt>
                <c:pt idx="486">
                  <c:v>1.4757663000000001E-2</c:v>
                </c:pt>
                <c:pt idx="487">
                  <c:v>1.02168322E-2</c:v>
                </c:pt>
                <c:pt idx="488">
                  <c:v>3.0650496499999999E-2</c:v>
                </c:pt>
                <c:pt idx="489">
                  <c:v>2.4974346200000001E-2</c:v>
                </c:pt>
                <c:pt idx="490">
                  <c:v>4.5408308500000001E-3</c:v>
                </c:pt>
                <c:pt idx="491">
                  <c:v>3.4056603900000002E-3</c:v>
                </c:pt>
                <c:pt idx="492">
                  <c:v>1.1352002599999999E-2</c:v>
                </c:pt>
                <c:pt idx="493">
                  <c:v>4.20024991E-2</c:v>
                </c:pt>
                <c:pt idx="494">
                  <c:v>5.1084011800000002E-2</c:v>
                </c:pt>
                <c:pt idx="495">
                  <c:v>5.10841608E-2</c:v>
                </c:pt>
                <c:pt idx="496">
                  <c:v>3.5191327299999998E-2</c:v>
                </c:pt>
                <c:pt idx="497">
                  <c:v>1.36223435E-2</c:v>
                </c:pt>
                <c:pt idx="498">
                  <c:v>3.0650496499999999E-2</c:v>
                </c:pt>
                <c:pt idx="499">
                  <c:v>0.79691231299999998</c:v>
                </c:pt>
                <c:pt idx="500">
                  <c:v>0.77761381900000004</c:v>
                </c:pt>
                <c:pt idx="501">
                  <c:v>1.1352002599999999E-2</c:v>
                </c:pt>
                <c:pt idx="502">
                  <c:v>2.6109665600000002E-2</c:v>
                </c:pt>
                <c:pt idx="503">
                  <c:v>2.8380081099999999E-2</c:v>
                </c:pt>
                <c:pt idx="504">
                  <c:v>1.3622418000000001E-2</c:v>
                </c:pt>
                <c:pt idx="505">
                  <c:v>7.9464167400000001E-3</c:v>
                </c:pt>
                <c:pt idx="506">
                  <c:v>2.49744207E-2</c:v>
                </c:pt>
                <c:pt idx="507">
                  <c:v>0.497218728</c:v>
                </c:pt>
                <c:pt idx="508">
                  <c:v>0.48019072400000001</c:v>
                </c:pt>
                <c:pt idx="509">
                  <c:v>0</c:v>
                </c:pt>
                <c:pt idx="510">
                  <c:v>0.44954022799999999</c:v>
                </c:pt>
                <c:pt idx="511">
                  <c:v>0.44954022799999999</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numCache>
            </c:numRef>
          </c:yVal>
          <c:smooth val="1"/>
          <c:extLst>
            <c:ext xmlns:c16="http://schemas.microsoft.com/office/drawing/2014/chart" uri="{C3380CC4-5D6E-409C-BE32-E72D297353CC}">
              <c16:uniqueId val="{00000000-986E-804D-BC23-339EC6D86725}"/>
            </c:ext>
          </c:extLst>
        </c:ser>
        <c:ser>
          <c:idx val="2"/>
          <c:order val="2"/>
          <c:tx>
            <c:strRef>
              <c:f>Total_PSD!$E$3</c:f>
              <c:strCache>
                <c:ptCount val="1"/>
                <c:pt idx="0">
                  <c:v>C500</c:v>
                </c:pt>
              </c:strCache>
            </c:strRef>
          </c:tx>
          <c:spPr>
            <a:ln w="19050" cap="rnd">
              <a:solidFill>
                <a:srgbClr val="00B0F0"/>
              </a:solidFill>
              <a:round/>
            </a:ln>
            <a:effectLst/>
          </c:spPr>
          <c:marker>
            <c:symbol val="none"/>
          </c:marker>
          <c:xVal>
            <c:numRef>
              <c:f>Total_PSD!$E$5:$E$662</c:f>
              <c:numCache>
                <c:formatCode>0.00</c:formatCode>
                <c:ptCount val="65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numCache>
            </c:numRef>
          </c:xVal>
          <c:yVal>
            <c:numRef>
              <c:f>Total_PSD!$F$5:$F$662</c:f>
              <c:numCache>
                <c:formatCode>0.00</c:formatCode>
                <c:ptCount val="65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2.2411346400000001E-3</c:v>
                </c:pt>
                <c:pt idx="55">
                  <c:v>4.4828653300000004E-3</c:v>
                </c:pt>
                <c:pt idx="56">
                  <c:v>6.7245960200000001E-3</c:v>
                </c:pt>
                <c:pt idx="57">
                  <c:v>5.6034326600000002E-3</c:v>
                </c:pt>
                <c:pt idx="58">
                  <c:v>2.2411346400000001E-3</c:v>
                </c:pt>
                <c:pt idx="59">
                  <c:v>6.72399998E-3</c:v>
                </c:pt>
                <c:pt idx="60">
                  <c:v>1.45691633E-2</c:v>
                </c:pt>
                <c:pt idx="61">
                  <c:v>1.45691633E-2</c:v>
                </c:pt>
                <c:pt idx="62">
                  <c:v>1.3448596E-2</c:v>
                </c:pt>
                <c:pt idx="63">
                  <c:v>1.56897306E-2</c:v>
                </c:pt>
                <c:pt idx="64">
                  <c:v>1.56897306E-2</c:v>
                </c:pt>
                <c:pt idx="65">
                  <c:v>1.3448596E-2</c:v>
                </c:pt>
                <c:pt idx="66">
                  <c:v>1.0086298E-2</c:v>
                </c:pt>
                <c:pt idx="67">
                  <c:v>1.79314613E-2</c:v>
                </c:pt>
                <c:pt idx="68">
                  <c:v>1.7930865300000001E-2</c:v>
                </c:pt>
                <c:pt idx="69">
                  <c:v>8.9651346200000006E-3</c:v>
                </c:pt>
                <c:pt idx="70">
                  <c:v>6.7245960200000001E-3</c:v>
                </c:pt>
                <c:pt idx="71">
                  <c:v>1.9052028700000001E-2</c:v>
                </c:pt>
                <c:pt idx="72">
                  <c:v>3.4741759300000001E-2</c:v>
                </c:pt>
                <c:pt idx="73">
                  <c:v>3.9224624600000001E-2</c:v>
                </c:pt>
                <c:pt idx="74">
                  <c:v>3.4741163300000003E-2</c:v>
                </c:pt>
                <c:pt idx="75">
                  <c:v>1.7930865300000001E-2</c:v>
                </c:pt>
                <c:pt idx="76">
                  <c:v>1.79314613E-2</c:v>
                </c:pt>
                <c:pt idx="77">
                  <c:v>3.9224624600000001E-2</c:v>
                </c:pt>
                <c:pt idx="78">
                  <c:v>4.3707490000000002E-2</c:v>
                </c:pt>
                <c:pt idx="79">
                  <c:v>3.4741759300000001E-2</c:v>
                </c:pt>
                <c:pt idx="80">
                  <c:v>3.2500028600000001E-2</c:v>
                </c:pt>
                <c:pt idx="81">
                  <c:v>2.1293163300000001E-2</c:v>
                </c:pt>
                <c:pt idx="82">
                  <c:v>1.79314613E-2</c:v>
                </c:pt>
                <c:pt idx="83">
                  <c:v>2.3534894000000001E-2</c:v>
                </c:pt>
                <c:pt idx="84">
                  <c:v>2.1293163300000001E-2</c:v>
                </c:pt>
                <c:pt idx="85">
                  <c:v>1.9052028700000001E-2</c:v>
                </c:pt>
                <c:pt idx="86">
                  <c:v>2.91383266E-2</c:v>
                </c:pt>
                <c:pt idx="87">
                  <c:v>2.5776028600000001E-2</c:v>
                </c:pt>
                <c:pt idx="88">
                  <c:v>1.45685673E-2</c:v>
                </c:pt>
                <c:pt idx="89">
                  <c:v>2.9137730600000002E-2</c:v>
                </c:pt>
                <c:pt idx="90">
                  <c:v>3.5862922700000001E-2</c:v>
                </c:pt>
                <c:pt idx="91">
                  <c:v>3.13800573E-2</c:v>
                </c:pt>
                <c:pt idx="92">
                  <c:v>3.4741163300000003E-2</c:v>
                </c:pt>
                <c:pt idx="93">
                  <c:v>3.9224028600000002E-2</c:v>
                </c:pt>
                <c:pt idx="94">
                  <c:v>3.2500624700000001E-2</c:v>
                </c:pt>
                <c:pt idx="95">
                  <c:v>1.6810894E-2</c:v>
                </c:pt>
                <c:pt idx="96">
                  <c:v>1.23274326E-2</c:v>
                </c:pt>
                <c:pt idx="97">
                  <c:v>1.12068653E-2</c:v>
                </c:pt>
                <c:pt idx="98">
                  <c:v>1.3448596E-2</c:v>
                </c:pt>
                <c:pt idx="99">
                  <c:v>2.4655461300000001E-2</c:v>
                </c:pt>
                <c:pt idx="100">
                  <c:v>2.1293163300000001E-2</c:v>
                </c:pt>
                <c:pt idx="101">
                  <c:v>1.45691633E-2</c:v>
                </c:pt>
                <c:pt idx="102">
                  <c:v>1.56897306E-2</c:v>
                </c:pt>
                <c:pt idx="103">
                  <c:v>1.56897306E-2</c:v>
                </c:pt>
                <c:pt idx="104">
                  <c:v>1.6810894E-2</c:v>
                </c:pt>
                <c:pt idx="105">
                  <c:v>2.3534297900000001E-2</c:v>
                </c:pt>
                <c:pt idx="106">
                  <c:v>2.1293163300000001E-2</c:v>
                </c:pt>
                <c:pt idx="107">
                  <c:v>2.6897192E-2</c:v>
                </c:pt>
                <c:pt idx="108">
                  <c:v>3.9224028600000002E-2</c:v>
                </c:pt>
                <c:pt idx="109">
                  <c:v>3.2500028600000001E-2</c:v>
                </c:pt>
                <c:pt idx="110">
                  <c:v>3.5862922700000001E-2</c:v>
                </c:pt>
                <c:pt idx="111">
                  <c:v>3.5862326600000001E-2</c:v>
                </c:pt>
                <c:pt idx="112">
                  <c:v>2.4654865299999999E-2</c:v>
                </c:pt>
                <c:pt idx="113">
                  <c:v>2.5776028600000001E-2</c:v>
                </c:pt>
                <c:pt idx="114">
                  <c:v>2.1293759299999999E-2</c:v>
                </c:pt>
                <c:pt idx="115">
                  <c:v>1.79314613E-2</c:v>
                </c:pt>
                <c:pt idx="116">
                  <c:v>2.0172596000000001E-2</c:v>
                </c:pt>
                <c:pt idx="117">
                  <c:v>2.1293163300000001E-2</c:v>
                </c:pt>
                <c:pt idx="118">
                  <c:v>1.9051432600000001E-2</c:v>
                </c:pt>
                <c:pt idx="119">
                  <c:v>1.79314613E-2</c:v>
                </c:pt>
                <c:pt idx="120">
                  <c:v>2.4655461300000001E-2</c:v>
                </c:pt>
                <c:pt idx="121">
                  <c:v>1.7930865300000001E-2</c:v>
                </c:pt>
                <c:pt idx="122">
                  <c:v>2.2414326700000001E-2</c:v>
                </c:pt>
                <c:pt idx="123">
                  <c:v>2.6896595999999998E-2</c:v>
                </c:pt>
                <c:pt idx="124">
                  <c:v>2.0172596000000001E-2</c:v>
                </c:pt>
                <c:pt idx="125">
                  <c:v>2.4655461300000001E-2</c:v>
                </c:pt>
                <c:pt idx="126">
                  <c:v>2.1293163300000001E-2</c:v>
                </c:pt>
                <c:pt idx="127">
                  <c:v>1.9052028700000001E-2</c:v>
                </c:pt>
                <c:pt idx="128">
                  <c:v>2.0172596000000001E-2</c:v>
                </c:pt>
                <c:pt idx="129">
                  <c:v>1.79314613E-2</c:v>
                </c:pt>
                <c:pt idx="130">
                  <c:v>2.1293163300000001E-2</c:v>
                </c:pt>
                <c:pt idx="131">
                  <c:v>2.5776028600000001E-2</c:v>
                </c:pt>
                <c:pt idx="132">
                  <c:v>2.2414326700000001E-2</c:v>
                </c:pt>
                <c:pt idx="133">
                  <c:v>1.7930865300000001E-2</c:v>
                </c:pt>
                <c:pt idx="134">
                  <c:v>1.56897306E-2</c:v>
                </c:pt>
                <c:pt idx="135">
                  <c:v>1.6810894E-2</c:v>
                </c:pt>
                <c:pt idx="136">
                  <c:v>2.6896595999999998E-2</c:v>
                </c:pt>
                <c:pt idx="137">
                  <c:v>2.2413730600000001E-2</c:v>
                </c:pt>
                <c:pt idx="138">
                  <c:v>1.6810298000000001E-2</c:v>
                </c:pt>
                <c:pt idx="139">
                  <c:v>1.9052028700000001E-2</c:v>
                </c:pt>
                <c:pt idx="140">
                  <c:v>2.6897192E-2</c:v>
                </c:pt>
                <c:pt idx="141">
                  <c:v>2.8017163300000002E-2</c:v>
                </c:pt>
                <c:pt idx="142">
                  <c:v>2.2413730600000001E-2</c:v>
                </c:pt>
                <c:pt idx="143">
                  <c:v>3.13800573E-2</c:v>
                </c:pt>
                <c:pt idx="144">
                  <c:v>2.2413730600000001E-2</c:v>
                </c:pt>
                <c:pt idx="145">
                  <c:v>2.8017163300000002E-2</c:v>
                </c:pt>
                <c:pt idx="146">
                  <c:v>2.80177593E-2</c:v>
                </c:pt>
                <c:pt idx="147">
                  <c:v>2.5776028600000001E-2</c:v>
                </c:pt>
                <c:pt idx="148">
                  <c:v>3.3621192000000001E-2</c:v>
                </c:pt>
                <c:pt idx="149">
                  <c:v>2.1293163300000001E-2</c:v>
                </c:pt>
                <c:pt idx="150">
                  <c:v>2.1293163300000001E-2</c:v>
                </c:pt>
                <c:pt idx="151">
                  <c:v>3.13800573E-2</c:v>
                </c:pt>
                <c:pt idx="152">
                  <c:v>2.3534297900000001E-2</c:v>
                </c:pt>
                <c:pt idx="153">
                  <c:v>1.6810298000000001E-2</c:v>
                </c:pt>
                <c:pt idx="154">
                  <c:v>4.25869226E-2</c:v>
                </c:pt>
                <c:pt idx="155">
                  <c:v>4.3707490000000002E-2</c:v>
                </c:pt>
                <c:pt idx="156">
                  <c:v>3.0258894000000001E-2</c:v>
                </c:pt>
                <c:pt idx="157">
                  <c:v>5.2672624600000002E-2</c:v>
                </c:pt>
                <c:pt idx="158">
                  <c:v>4.8189759300000003E-2</c:v>
                </c:pt>
                <c:pt idx="159">
                  <c:v>1.7930865300000001E-2</c:v>
                </c:pt>
                <c:pt idx="160">
                  <c:v>1.23280287E-2</c:v>
                </c:pt>
                <c:pt idx="161">
                  <c:v>1.6810894E-2</c:v>
                </c:pt>
                <c:pt idx="162">
                  <c:v>1.45691633E-2</c:v>
                </c:pt>
                <c:pt idx="163">
                  <c:v>1.56897306E-2</c:v>
                </c:pt>
                <c:pt idx="164">
                  <c:v>1.9051432600000001E-2</c:v>
                </c:pt>
                <c:pt idx="165">
                  <c:v>2.0172596000000001E-2</c:v>
                </c:pt>
                <c:pt idx="166">
                  <c:v>2.6897192E-2</c:v>
                </c:pt>
                <c:pt idx="167">
                  <c:v>1.6810298000000001E-2</c:v>
                </c:pt>
                <c:pt idx="168">
                  <c:v>2.3534297900000001E-2</c:v>
                </c:pt>
                <c:pt idx="169">
                  <c:v>3.0258894000000001E-2</c:v>
                </c:pt>
                <c:pt idx="170">
                  <c:v>1.56903267E-2</c:v>
                </c:pt>
                <c:pt idx="171">
                  <c:v>1.3448596E-2</c:v>
                </c:pt>
                <c:pt idx="172">
                  <c:v>1.3448E-2</c:v>
                </c:pt>
                <c:pt idx="173">
                  <c:v>1.6810298000000001E-2</c:v>
                </c:pt>
                <c:pt idx="174">
                  <c:v>2.1293163300000001E-2</c:v>
                </c:pt>
                <c:pt idx="175">
                  <c:v>1.45691633E-2</c:v>
                </c:pt>
                <c:pt idx="176">
                  <c:v>2.0172596000000001E-2</c:v>
                </c:pt>
                <c:pt idx="177">
                  <c:v>2.4655461300000001E-2</c:v>
                </c:pt>
                <c:pt idx="178">
                  <c:v>1.6810894E-2</c:v>
                </c:pt>
                <c:pt idx="179">
                  <c:v>1.6810298000000001E-2</c:v>
                </c:pt>
                <c:pt idx="180">
                  <c:v>1.9051432600000001E-2</c:v>
                </c:pt>
                <c:pt idx="181">
                  <c:v>3.0258894000000001E-2</c:v>
                </c:pt>
                <c:pt idx="182">
                  <c:v>3.3621192000000001E-2</c:v>
                </c:pt>
                <c:pt idx="183">
                  <c:v>2.2414326700000001E-2</c:v>
                </c:pt>
                <c:pt idx="184">
                  <c:v>1.56897306E-2</c:v>
                </c:pt>
                <c:pt idx="185">
                  <c:v>2.6896595999999998E-2</c:v>
                </c:pt>
                <c:pt idx="186">
                  <c:v>2.2414326700000001E-2</c:v>
                </c:pt>
                <c:pt idx="187">
                  <c:v>1.9052028700000001E-2</c:v>
                </c:pt>
                <c:pt idx="188">
                  <c:v>2.1293163300000001E-2</c:v>
                </c:pt>
                <c:pt idx="189">
                  <c:v>2.1293163300000001E-2</c:v>
                </c:pt>
                <c:pt idx="190">
                  <c:v>3.0258894000000001E-2</c:v>
                </c:pt>
                <c:pt idx="191">
                  <c:v>2.2413730600000001E-2</c:v>
                </c:pt>
                <c:pt idx="192">
                  <c:v>3.9224624600000001E-2</c:v>
                </c:pt>
                <c:pt idx="193">
                  <c:v>3.4741759300000001E-2</c:v>
                </c:pt>
                <c:pt idx="194">
                  <c:v>8.9651346200000006E-3</c:v>
                </c:pt>
                <c:pt idx="195">
                  <c:v>1.6810894E-2</c:v>
                </c:pt>
                <c:pt idx="196">
                  <c:v>2.80177593E-2</c:v>
                </c:pt>
                <c:pt idx="197">
                  <c:v>1.9051432600000001E-2</c:v>
                </c:pt>
                <c:pt idx="198">
                  <c:v>8.9657306699999998E-3</c:v>
                </c:pt>
                <c:pt idx="199">
                  <c:v>1.56897306E-2</c:v>
                </c:pt>
                <c:pt idx="200">
                  <c:v>2.0172596000000001E-2</c:v>
                </c:pt>
                <c:pt idx="201">
                  <c:v>1.9052028700000001E-2</c:v>
                </c:pt>
                <c:pt idx="202">
                  <c:v>4.8189759300000003E-2</c:v>
                </c:pt>
                <c:pt idx="203">
                  <c:v>4.4828057300000002E-2</c:v>
                </c:pt>
                <c:pt idx="204">
                  <c:v>8.9657306699999998E-3</c:v>
                </c:pt>
                <c:pt idx="205">
                  <c:v>2.0172596000000001E-2</c:v>
                </c:pt>
                <c:pt idx="206">
                  <c:v>1.9052028700000001E-2</c:v>
                </c:pt>
                <c:pt idx="207">
                  <c:v>1.0086298E-2</c:v>
                </c:pt>
                <c:pt idx="208">
                  <c:v>1.6810298000000001E-2</c:v>
                </c:pt>
                <c:pt idx="209">
                  <c:v>1.23274326E-2</c:v>
                </c:pt>
                <c:pt idx="210">
                  <c:v>1.12068653E-2</c:v>
                </c:pt>
                <c:pt idx="211">
                  <c:v>2.3534894000000001E-2</c:v>
                </c:pt>
                <c:pt idx="212">
                  <c:v>2.5776028600000001E-2</c:v>
                </c:pt>
                <c:pt idx="213">
                  <c:v>1.23280287E-2</c:v>
                </c:pt>
                <c:pt idx="214">
                  <c:v>1.12074614E-2</c:v>
                </c:pt>
                <c:pt idx="215">
                  <c:v>4.7069191900000001E-2</c:v>
                </c:pt>
                <c:pt idx="216">
                  <c:v>4.3706893900000002E-2</c:v>
                </c:pt>
                <c:pt idx="217">
                  <c:v>1.23274326E-2</c:v>
                </c:pt>
                <c:pt idx="218">
                  <c:v>1.56897306E-2</c:v>
                </c:pt>
                <c:pt idx="219">
                  <c:v>1.56897306E-2</c:v>
                </c:pt>
                <c:pt idx="220">
                  <c:v>1.6810894E-2</c:v>
                </c:pt>
                <c:pt idx="221">
                  <c:v>2.3534894000000001E-2</c:v>
                </c:pt>
                <c:pt idx="222">
                  <c:v>1.9051432600000001E-2</c:v>
                </c:pt>
                <c:pt idx="223">
                  <c:v>1.45691633E-2</c:v>
                </c:pt>
                <c:pt idx="224">
                  <c:v>1.9052028700000001E-2</c:v>
                </c:pt>
                <c:pt idx="225">
                  <c:v>2.1293163300000001E-2</c:v>
                </c:pt>
                <c:pt idx="226">
                  <c:v>1.9052028700000001E-2</c:v>
                </c:pt>
                <c:pt idx="227">
                  <c:v>1.79314613E-2</c:v>
                </c:pt>
                <c:pt idx="228">
                  <c:v>2.1293163300000001E-2</c:v>
                </c:pt>
                <c:pt idx="229">
                  <c:v>2.5776028600000001E-2</c:v>
                </c:pt>
                <c:pt idx="230">
                  <c:v>1.9052028700000001E-2</c:v>
                </c:pt>
                <c:pt idx="231">
                  <c:v>1.45691633E-2</c:v>
                </c:pt>
                <c:pt idx="232">
                  <c:v>3.0258894000000001E-2</c:v>
                </c:pt>
                <c:pt idx="233">
                  <c:v>6.6121220600000002E-2</c:v>
                </c:pt>
                <c:pt idx="234">
                  <c:v>6.1638355300000003E-2</c:v>
                </c:pt>
                <c:pt idx="235">
                  <c:v>2.1293163300000001E-2</c:v>
                </c:pt>
                <c:pt idx="236">
                  <c:v>1.56897306E-2</c:v>
                </c:pt>
                <c:pt idx="237">
                  <c:v>1.6810298000000001E-2</c:v>
                </c:pt>
                <c:pt idx="238">
                  <c:v>1.6810298000000001E-2</c:v>
                </c:pt>
                <c:pt idx="239">
                  <c:v>1.6810894E-2</c:v>
                </c:pt>
                <c:pt idx="240">
                  <c:v>1.23280287E-2</c:v>
                </c:pt>
                <c:pt idx="241">
                  <c:v>1.0086298E-2</c:v>
                </c:pt>
                <c:pt idx="242">
                  <c:v>1.12068653E-2</c:v>
                </c:pt>
                <c:pt idx="243">
                  <c:v>2.2413730600000001E-2</c:v>
                </c:pt>
                <c:pt idx="244">
                  <c:v>3.2500624700000001E-2</c:v>
                </c:pt>
                <c:pt idx="245">
                  <c:v>5.3793788000000002E-2</c:v>
                </c:pt>
                <c:pt idx="246">
                  <c:v>4.2586326600000002E-2</c:v>
                </c:pt>
                <c:pt idx="247">
                  <c:v>1.3448E-2</c:v>
                </c:pt>
                <c:pt idx="248">
                  <c:v>1.12068653E-2</c:v>
                </c:pt>
                <c:pt idx="249">
                  <c:v>1.56897306E-2</c:v>
                </c:pt>
                <c:pt idx="250">
                  <c:v>1.79314613E-2</c:v>
                </c:pt>
                <c:pt idx="251">
                  <c:v>3.4741759300000001E-2</c:v>
                </c:pt>
                <c:pt idx="252">
                  <c:v>4.1465759300000002E-2</c:v>
                </c:pt>
                <c:pt idx="253">
                  <c:v>2.80177593E-2</c:v>
                </c:pt>
                <c:pt idx="254">
                  <c:v>2.0172596000000001E-2</c:v>
                </c:pt>
                <c:pt idx="255">
                  <c:v>1.3448E-2</c:v>
                </c:pt>
                <c:pt idx="256">
                  <c:v>1.3448596E-2</c:v>
                </c:pt>
                <c:pt idx="257">
                  <c:v>1.12074614E-2</c:v>
                </c:pt>
                <c:pt idx="258">
                  <c:v>1.12068653E-2</c:v>
                </c:pt>
                <c:pt idx="259">
                  <c:v>8.9651346200000006E-3</c:v>
                </c:pt>
                <c:pt idx="260">
                  <c:v>1.3448E-2</c:v>
                </c:pt>
                <c:pt idx="261">
                  <c:v>1.3448596E-2</c:v>
                </c:pt>
                <c:pt idx="262">
                  <c:v>1.0086298E-2</c:v>
                </c:pt>
                <c:pt idx="263">
                  <c:v>2.1293163300000001E-2</c:v>
                </c:pt>
                <c:pt idx="264">
                  <c:v>2.4655461300000001E-2</c:v>
                </c:pt>
                <c:pt idx="265">
                  <c:v>1.79314613E-2</c:v>
                </c:pt>
                <c:pt idx="266">
                  <c:v>1.12068653E-2</c:v>
                </c:pt>
                <c:pt idx="267">
                  <c:v>1.45691633E-2</c:v>
                </c:pt>
                <c:pt idx="268">
                  <c:v>1.56903267E-2</c:v>
                </c:pt>
                <c:pt idx="269">
                  <c:v>1.23274326E-2</c:v>
                </c:pt>
                <c:pt idx="270">
                  <c:v>1.23274326E-2</c:v>
                </c:pt>
                <c:pt idx="271">
                  <c:v>1.12068653E-2</c:v>
                </c:pt>
                <c:pt idx="272">
                  <c:v>1.0086298E-2</c:v>
                </c:pt>
                <c:pt idx="273">
                  <c:v>7.84516335E-3</c:v>
                </c:pt>
                <c:pt idx="274">
                  <c:v>1.3448596E-2</c:v>
                </c:pt>
                <c:pt idx="275">
                  <c:v>1.56897306E-2</c:v>
                </c:pt>
                <c:pt idx="276">
                  <c:v>1.56897306E-2</c:v>
                </c:pt>
                <c:pt idx="277">
                  <c:v>1.45691633E-2</c:v>
                </c:pt>
                <c:pt idx="278">
                  <c:v>1.12068653E-2</c:v>
                </c:pt>
                <c:pt idx="279">
                  <c:v>1.0086298E-2</c:v>
                </c:pt>
                <c:pt idx="280">
                  <c:v>8.9657306699999998E-3</c:v>
                </c:pt>
                <c:pt idx="281">
                  <c:v>1.12068653E-2</c:v>
                </c:pt>
                <c:pt idx="282">
                  <c:v>1.56897306E-2</c:v>
                </c:pt>
                <c:pt idx="283">
                  <c:v>1.3448596E-2</c:v>
                </c:pt>
                <c:pt idx="284">
                  <c:v>1.6810298000000001E-2</c:v>
                </c:pt>
                <c:pt idx="285">
                  <c:v>2.0172596000000001E-2</c:v>
                </c:pt>
                <c:pt idx="286">
                  <c:v>1.45691633E-2</c:v>
                </c:pt>
                <c:pt idx="287">
                  <c:v>1.3448E-2</c:v>
                </c:pt>
                <c:pt idx="288">
                  <c:v>1.3448596E-2</c:v>
                </c:pt>
                <c:pt idx="289">
                  <c:v>1.45691633E-2</c:v>
                </c:pt>
                <c:pt idx="290">
                  <c:v>1.9051432600000001E-2</c:v>
                </c:pt>
                <c:pt idx="291">
                  <c:v>1.45691633E-2</c:v>
                </c:pt>
                <c:pt idx="292">
                  <c:v>8.9657306699999998E-3</c:v>
                </c:pt>
                <c:pt idx="293">
                  <c:v>6.72399998E-3</c:v>
                </c:pt>
                <c:pt idx="294">
                  <c:v>1.12068653E-2</c:v>
                </c:pt>
                <c:pt idx="295">
                  <c:v>1.56903267E-2</c:v>
                </c:pt>
                <c:pt idx="296">
                  <c:v>1.23280287E-2</c:v>
                </c:pt>
                <c:pt idx="297">
                  <c:v>1.23274326E-2</c:v>
                </c:pt>
                <c:pt idx="298">
                  <c:v>1.45691633E-2</c:v>
                </c:pt>
                <c:pt idx="299">
                  <c:v>2.1293163300000001E-2</c:v>
                </c:pt>
                <c:pt idx="300">
                  <c:v>1.9052028700000001E-2</c:v>
                </c:pt>
                <c:pt idx="301">
                  <c:v>1.79314613E-2</c:v>
                </c:pt>
                <c:pt idx="302">
                  <c:v>2.4654865299999999E-2</c:v>
                </c:pt>
                <c:pt idx="303">
                  <c:v>2.6896595999999998E-2</c:v>
                </c:pt>
                <c:pt idx="304">
                  <c:v>1.9052028700000001E-2</c:v>
                </c:pt>
                <c:pt idx="305">
                  <c:v>1.23280287E-2</c:v>
                </c:pt>
                <c:pt idx="306">
                  <c:v>1.3448596E-2</c:v>
                </c:pt>
                <c:pt idx="307">
                  <c:v>1.45685673E-2</c:v>
                </c:pt>
                <c:pt idx="308">
                  <c:v>1.56897306E-2</c:v>
                </c:pt>
                <c:pt idx="309">
                  <c:v>2.5776028600000001E-2</c:v>
                </c:pt>
                <c:pt idx="310">
                  <c:v>3.0258894000000001E-2</c:v>
                </c:pt>
                <c:pt idx="311">
                  <c:v>5.6035518600000001E-2</c:v>
                </c:pt>
                <c:pt idx="312">
                  <c:v>8.0690383899999996E-2</c:v>
                </c:pt>
                <c:pt idx="313">
                  <c:v>5.1552057300000002E-2</c:v>
                </c:pt>
                <c:pt idx="314">
                  <c:v>2.3534894000000001E-2</c:v>
                </c:pt>
                <c:pt idx="315">
                  <c:v>2.2413730600000001E-2</c:v>
                </c:pt>
                <c:pt idx="316">
                  <c:v>2.2413730600000001E-2</c:v>
                </c:pt>
                <c:pt idx="317">
                  <c:v>2.3534894000000001E-2</c:v>
                </c:pt>
                <c:pt idx="318">
                  <c:v>2.91383266E-2</c:v>
                </c:pt>
                <c:pt idx="319">
                  <c:v>2.4655461300000001E-2</c:v>
                </c:pt>
                <c:pt idx="320">
                  <c:v>2.0172596000000001E-2</c:v>
                </c:pt>
                <c:pt idx="321">
                  <c:v>2.9137730600000002E-2</c:v>
                </c:pt>
                <c:pt idx="322">
                  <c:v>3.5862326600000001E-2</c:v>
                </c:pt>
                <c:pt idx="323">
                  <c:v>2.2414326700000001E-2</c:v>
                </c:pt>
                <c:pt idx="324">
                  <c:v>2.3534297900000001E-2</c:v>
                </c:pt>
                <c:pt idx="325">
                  <c:v>2.2413730600000001E-2</c:v>
                </c:pt>
                <c:pt idx="326">
                  <c:v>2.0172596000000001E-2</c:v>
                </c:pt>
                <c:pt idx="327">
                  <c:v>2.6897192E-2</c:v>
                </c:pt>
                <c:pt idx="328">
                  <c:v>2.0172596000000001E-2</c:v>
                </c:pt>
                <c:pt idx="329">
                  <c:v>2.5776028600000001E-2</c:v>
                </c:pt>
                <c:pt idx="330">
                  <c:v>4.3707490000000002E-2</c:v>
                </c:pt>
                <c:pt idx="331">
                  <c:v>3.5862326600000001E-2</c:v>
                </c:pt>
                <c:pt idx="332">
                  <c:v>2.6896595999999998E-2</c:v>
                </c:pt>
                <c:pt idx="333">
                  <c:v>2.6896595999999998E-2</c:v>
                </c:pt>
                <c:pt idx="334">
                  <c:v>1.6810894E-2</c:v>
                </c:pt>
                <c:pt idx="335">
                  <c:v>1.3448596E-2</c:v>
                </c:pt>
                <c:pt idx="336">
                  <c:v>2.2413730600000001E-2</c:v>
                </c:pt>
                <c:pt idx="337">
                  <c:v>2.91383266E-2</c:v>
                </c:pt>
                <c:pt idx="338">
                  <c:v>2.3534894000000001E-2</c:v>
                </c:pt>
                <c:pt idx="339">
                  <c:v>2.4654865299999999E-2</c:v>
                </c:pt>
                <c:pt idx="340">
                  <c:v>2.2413730600000001E-2</c:v>
                </c:pt>
                <c:pt idx="341">
                  <c:v>2.57766247E-2</c:v>
                </c:pt>
                <c:pt idx="342">
                  <c:v>2.4655461300000001E-2</c:v>
                </c:pt>
                <c:pt idx="343">
                  <c:v>1.56897306E-2</c:v>
                </c:pt>
                <c:pt idx="344">
                  <c:v>1.79314613E-2</c:v>
                </c:pt>
                <c:pt idx="345">
                  <c:v>1.6810298000000001E-2</c:v>
                </c:pt>
                <c:pt idx="346">
                  <c:v>1.56897306E-2</c:v>
                </c:pt>
                <c:pt idx="347">
                  <c:v>1.12068653E-2</c:v>
                </c:pt>
                <c:pt idx="348">
                  <c:v>4.9310326600000003E-2</c:v>
                </c:pt>
                <c:pt idx="349">
                  <c:v>5.6034922600000002E-2</c:v>
                </c:pt>
                <c:pt idx="350">
                  <c:v>2.4655461300000001E-2</c:v>
                </c:pt>
                <c:pt idx="351">
                  <c:v>3.3621192000000001E-2</c:v>
                </c:pt>
                <c:pt idx="352">
                  <c:v>2.80177593E-2</c:v>
                </c:pt>
                <c:pt idx="353">
                  <c:v>2.3534894000000001E-2</c:v>
                </c:pt>
                <c:pt idx="354">
                  <c:v>2.3534297900000001E-2</c:v>
                </c:pt>
                <c:pt idx="355">
                  <c:v>1.6810298000000001E-2</c:v>
                </c:pt>
                <c:pt idx="356">
                  <c:v>3.6983490000000001E-2</c:v>
                </c:pt>
                <c:pt idx="357">
                  <c:v>4.5948624600000001E-2</c:v>
                </c:pt>
                <c:pt idx="358">
                  <c:v>2.1293163300000001E-2</c:v>
                </c:pt>
                <c:pt idx="359">
                  <c:v>1.6810298000000001E-2</c:v>
                </c:pt>
                <c:pt idx="360">
                  <c:v>2.0172596000000001E-2</c:v>
                </c:pt>
                <c:pt idx="361">
                  <c:v>1.9052028700000001E-2</c:v>
                </c:pt>
                <c:pt idx="362">
                  <c:v>1.79314613E-2</c:v>
                </c:pt>
                <c:pt idx="363">
                  <c:v>2.80177593E-2</c:v>
                </c:pt>
                <c:pt idx="364">
                  <c:v>2.9137730600000002E-2</c:v>
                </c:pt>
                <c:pt idx="365">
                  <c:v>2.9137730600000002E-2</c:v>
                </c:pt>
                <c:pt idx="366">
                  <c:v>2.80177593E-2</c:v>
                </c:pt>
                <c:pt idx="367">
                  <c:v>2.2414326700000001E-2</c:v>
                </c:pt>
                <c:pt idx="368">
                  <c:v>2.6896595999999998E-2</c:v>
                </c:pt>
                <c:pt idx="369">
                  <c:v>2.6896595999999998E-2</c:v>
                </c:pt>
                <c:pt idx="370">
                  <c:v>2.80177593E-2</c:v>
                </c:pt>
                <c:pt idx="371">
                  <c:v>0.10870814299999999</c:v>
                </c:pt>
                <c:pt idx="372">
                  <c:v>0.10198354699999999</c:v>
                </c:pt>
                <c:pt idx="373">
                  <c:v>1.56897306E-2</c:v>
                </c:pt>
                <c:pt idx="374">
                  <c:v>3.3620595900000001E-2</c:v>
                </c:pt>
                <c:pt idx="375">
                  <c:v>0.10198354699999999</c:v>
                </c:pt>
                <c:pt idx="376">
                  <c:v>8.6294412599999995E-2</c:v>
                </c:pt>
                <c:pt idx="377">
                  <c:v>3.0258894000000001E-2</c:v>
                </c:pt>
                <c:pt idx="378">
                  <c:v>3.8103461300000002E-2</c:v>
                </c:pt>
                <c:pt idx="379">
                  <c:v>2.8017163300000002E-2</c:v>
                </c:pt>
                <c:pt idx="380">
                  <c:v>2.80177593E-2</c:v>
                </c:pt>
                <c:pt idx="381">
                  <c:v>2.5776028600000001E-2</c:v>
                </c:pt>
                <c:pt idx="382">
                  <c:v>2.4654865299999999E-2</c:v>
                </c:pt>
                <c:pt idx="383">
                  <c:v>1.9052028700000001E-2</c:v>
                </c:pt>
                <c:pt idx="384">
                  <c:v>6.7245960200000001E-3</c:v>
                </c:pt>
                <c:pt idx="385">
                  <c:v>1.23280287E-2</c:v>
                </c:pt>
                <c:pt idx="386">
                  <c:v>4.0345192000000002E-2</c:v>
                </c:pt>
                <c:pt idx="387">
                  <c:v>4.1465759300000002E-2</c:v>
                </c:pt>
                <c:pt idx="388">
                  <c:v>5.1552057300000002E-2</c:v>
                </c:pt>
                <c:pt idx="389">
                  <c:v>5.3793191900000002E-2</c:v>
                </c:pt>
                <c:pt idx="390">
                  <c:v>2.91383266E-2</c:v>
                </c:pt>
                <c:pt idx="391">
                  <c:v>2.5776028600000001E-2</c:v>
                </c:pt>
                <c:pt idx="392">
                  <c:v>0.10086298</c:v>
                </c:pt>
                <c:pt idx="393">
                  <c:v>0.10870814299999999</c:v>
                </c:pt>
                <c:pt idx="394">
                  <c:v>2.3534297900000001E-2</c:v>
                </c:pt>
                <c:pt idx="395">
                  <c:v>4.1465759300000002E-2</c:v>
                </c:pt>
                <c:pt idx="396">
                  <c:v>4.3707490000000002E-2</c:v>
                </c:pt>
                <c:pt idx="397">
                  <c:v>1.79314613E-2</c:v>
                </c:pt>
                <c:pt idx="398">
                  <c:v>1.7930865300000001E-2</c:v>
                </c:pt>
                <c:pt idx="399">
                  <c:v>2.3534297900000001E-2</c:v>
                </c:pt>
                <c:pt idx="400">
                  <c:v>3.4741759300000001E-2</c:v>
                </c:pt>
                <c:pt idx="401">
                  <c:v>0.23646771899999999</c:v>
                </c:pt>
                <c:pt idx="402">
                  <c:v>0.22526085400000001</c:v>
                </c:pt>
                <c:pt idx="403">
                  <c:v>1.79314613E-2</c:v>
                </c:pt>
                <c:pt idx="404">
                  <c:v>2.6896595999999998E-2</c:v>
                </c:pt>
                <c:pt idx="405">
                  <c:v>8.9655518500000003E-2</c:v>
                </c:pt>
                <c:pt idx="406">
                  <c:v>8.0690383899999996E-2</c:v>
                </c:pt>
                <c:pt idx="407">
                  <c:v>1.6810894E-2</c:v>
                </c:pt>
                <c:pt idx="408">
                  <c:v>3.0258894000000001E-2</c:v>
                </c:pt>
                <c:pt idx="409">
                  <c:v>4.2586326600000002E-2</c:v>
                </c:pt>
                <c:pt idx="410">
                  <c:v>3.6982893900000001E-2</c:v>
                </c:pt>
                <c:pt idx="411">
                  <c:v>2.80177593E-2</c:v>
                </c:pt>
                <c:pt idx="412">
                  <c:v>3.4741759300000001E-2</c:v>
                </c:pt>
                <c:pt idx="413">
                  <c:v>4.8189759300000003E-2</c:v>
                </c:pt>
                <c:pt idx="414">
                  <c:v>4.5948624600000001E-2</c:v>
                </c:pt>
                <c:pt idx="415">
                  <c:v>5.2673220600000001E-2</c:v>
                </c:pt>
                <c:pt idx="416">
                  <c:v>3.2500624700000001E-2</c:v>
                </c:pt>
                <c:pt idx="417">
                  <c:v>3.36170197E-3</c:v>
                </c:pt>
                <c:pt idx="418">
                  <c:v>4.2586326600000002E-2</c:v>
                </c:pt>
                <c:pt idx="419">
                  <c:v>6.1638355300000003E-2</c:v>
                </c:pt>
                <c:pt idx="420">
                  <c:v>3.8104057300000001E-2</c:v>
                </c:pt>
                <c:pt idx="421">
                  <c:v>4.25869226E-2</c:v>
                </c:pt>
                <c:pt idx="422">
                  <c:v>6.3879489900000003E-2</c:v>
                </c:pt>
                <c:pt idx="423">
                  <c:v>5.2672624600000002E-2</c:v>
                </c:pt>
                <c:pt idx="424">
                  <c:v>3.13800573E-2</c:v>
                </c:pt>
                <c:pt idx="425">
                  <c:v>2.2414326700000001E-2</c:v>
                </c:pt>
                <c:pt idx="426">
                  <c:v>2.6896595999999998E-2</c:v>
                </c:pt>
                <c:pt idx="427">
                  <c:v>2.9137730600000002E-2</c:v>
                </c:pt>
                <c:pt idx="428">
                  <c:v>1.3448596E-2</c:v>
                </c:pt>
                <c:pt idx="429">
                  <c:v>1.79314613E-2</c:v>
                </c:pt>
                <c:pt idx="430">
                  <c:v>3.4741163300000003E-2</c:v>
                </c:pt>
                <c:pt idx="431">
                  <c:v>3.2500028600000001E-2</c:v>
                </c:pt>
                <c:pt idx="432">
                  <c:v>6.5000653300000003E-2</c:v>
                </c:pt>
                <c:pt idx="433">
                  <c:v>0.150173903</c:v>
                </c:pt>
                <c:pt idx="434">
                  <c:v>0.10086298</c:v>
                </c:pt>
                <c:pt idx="435">
                  <c:v>5.3793489899999998E-2</c:v>
                </c:pt>
                <c:pt idx="436">
                  <c:v>0.115432143</c:v>
                </c:pt>
                <c:pt idx="437">
                  <c:v>8.4052681899999995E-2</c:v>
                </c:pt>
                <c:pt idx="438">
                  <c:v>3.9224326599999998E-2</c:v>
                </c:pt>
                <c:pt idx="439">
                  <c:v>3.4741461299999998E-2</c:v>
                </c:pt>
                <c:pt idx="440">
                  <c:v>1.5690028700000001E-2</c:v>
                </c:pt>
                <c:pt idx="441">
                  <c:v>0.12551844100000001</c:v>
                </c:pt>
                <c:pt idx="442">
                  <c:v>0.125518143</c:v>
                </c:pt>
                <c:pt idx="443">
                  <c:v>1.3448297999999999E-2</c:v>
                </c:pt>
                <c:pt idx="444">
                  <c:v>1.9052028700000001E-2</c:v>
                </c:pt>
                <c:pt idx="445">
                  <c:v>1.79311633E-2</c:v>
                </c:pt>
                <c:pt idx="446">
                  <c:v>1.6810298000000001E-2</c:v>
                </c:pt>
                <c:pt idx="447">
                  <c:v>1.9052028700000001E-2</c:v>
                </c:pt>
                <c:pt idx="448">
                  <c:v>1.79311633E-2</c:v>
                </c:pt>
                <c:pt idx="449">
                  <c:v>2.4655461300000001E-2</c:v>
                </c:pt>
                <c:pt idx="450">
                  <c:v>3.6983191999999998E-2</c:v>
                </c:pt>
                <c:pt idx="451">
                  <c:v>3.4741461299999998E-2</c:v>
                </c:pt>
                <c:pt idx="452">
                  <c:v>3.3620893999999998E-2</c:v>
                </c:pt>
                <c:pt idx="453">
                  <c:v>2.12934613E-2</c:v>
                </c:pt>
                <c:pt idx="454">
                  <c:v>1.45691633E-2</c:v>
                </c:pt>
                <c:pt idx="455">
                  <c:v>3.5862326600000001E-2</c:v>
                </c:pt>
                <c:pt idx="456">
                  <c:v>2.5776028600000001E-2</c:v>
                </c:pt>
                <c:pt idx="457">
                  <c:v>2.0172596000000001E-2</c:v>
                </c:pt>
                <c:pt idx="458">
                  <c:v>2.0172596000000001E-2</c:v>
                </c:pt>
                <c:pt idx="459">
                  <c:v>1.6810596000000001E-2</c:v>
                </c:pt>
                <c:pt idx="460">
                  <c:v>2.12934613E-2</c:v>
                </c:pt>
                <c:pt idx="461">
                  <c:v>3.2500028600000001E-2</c:v>
                </c:pt>
                <c:pt idx="462">
                  <c:v>0.314916372</c:v>
                </c:pt>
                <c:pt idx="463">
                  <c:v>0.29698550699999998</c:v>
                </c:pt>
                <c:pt idx="464">
                  <c:v>1.6810596000000001E-2</c:v>
                </c:pt>
                <c:pt idx="465">
                  <c:v>4.8190057299999998E-2</c:v>
                </c:pt>
                <c:pt idx="466">
                  <c:v>4.7069191900000001E-2</c:v>
                </c:pt>
                <c:pt idx="467">
                  <c:v>1.79311633E-2</c:v>
                </c:pt>
                <c:pt idx="468">
                  <c:v>1.45691633E-2</c:v>
                </c:pt>
                <c:pt idx="469">
                  <c:v>1.0086298E-2</c:v>
                </c:pt>
                <c:pt idx="470">
                  <c:v>1.56897306E-2</c:v>
                </c:pt>
                <c:pt idx="471">
                  <c:v>2.4655461300000001E-2</c:v>
                </c:pt>
                <c:pt idx="472">
                  <c:v>3.6983191999999998E-2</c:v>
                </c:pt>
                <c:pt idx="473">
                  <c:v>2.2413730600000001E-2</c:v>
                </c:pt>
                <c:pt idx="474">
                  <c:v>5.6034326600000002E-3</c:v>
                </c:pt>
                <c:pt idx="475">
                  <c:v>7.84516335E-3</c:v>
                </c:pt>
                <c:pt idx="476">
                  <c:v>2.3534894000000001E-2</c:v>
                </c:pt>
                <c:pt idx="477">
                  <c:v>2.9138028600000001E-2</c:v>
                </c:pt>
                <c:pt idx="478">
                  <c:v>2.1293163300000001E-2</c:v>
                </c:pt>
                <c:pt idx="479">
                  <c:v>2.1293163300000001E-2</c:v>
                </c:pt>
                <c:pt idx="480">
                  <c:v>1.79311633E-2</c:v>
                </c:pt>
                <c:pt idx="481">
                  <c:v>2.12934613E-2</c:v>
                </c:pt>
                <c:pt idx="482">
                  <c:v>2.1293163300000001E-2</c:v>
                </c:pt>
                <c:pt idx="483">
                  <c:v>1.0086298E-2</c:v>
                </c:pt>
                <c:pt idx="484">
                  <c:v>8.9657306699999998E-3</c:v>
                </c:pt>
                <c:pt idx="485">
                  <c:v>8.9654326399999998E-3</c:v>
                </c:pt>
                <c:pt idx="486">
                  <c:v>7.8448653199999999E-3</c:v>
                </c:pt>
                <c:pt idx="487">
                  <c:v>1.12071633E-2</c:v>
                </c:pt>
                <c:pt idx="488">
                  <c:v>1.79311633E-2</c:v>
                </c:pt>
                <c:pt idx="489">
                  <c:v>2.24140286E-2</c:v>
                </c:pt>
                <c:pt idx="490">
                  <c:v>2.24140286E-2</c:v>
                </c:pt>
                <c:pt idx="491">
                  <c:v>3.5862326600000001E-2</c:v>
                </c:pt>
                <c:pt idx="492">
                  <c:v>2.91383266E-2</c:v>
                </c:pt>
                <c:pt idx="493">
                  <c:v>2.8017461300000001E-2</c:v>
                </c:pt>
                <c:pt idx="494">
                  <c:v>3.0258595900000001E-2</c:v>
                </c:pt>
                <c:pt idx="495">
                  <c:v>3.8103759299999998E-2</c:v>
                </c:pt>
                <c:pt idx="496">
                  <c:v>3.0258894000000001E-2</c:v>
                </c:pt>
                <c:pt idx="497">
                  <c:v>7.8448653199999999E-3</c:v>
                </c:pt>
                <c:pt idx="498">
                  <c:v>2.3534894000000001E-2</c:v>
                </c:pt>
                <c:pt idx="499">
                  <c:v>2.12934613E-2</c:v>
                </c:pt>
                <c:pt idx="500">
                  <c:v>1.3448297999999999E-2</c:v>
                </c:pt>
                <c:pt idx="501">
                  <c:v>2.1293163300000001E-2</c:v>
                </c:pt>
                <c:pt idx="502">
                  <c:v>1.79311633E-2</c:v>
                </c:pt>
                <c:pt idx="503">
                  <c:v>2.6896894000000001E-2</c:v>
                </c:pt>
                <c:pt idx="504">
                  <c:v>3.1379759299999997E-2</c:v>
                </c:pt>
                <c:pt idx="505">
                  <c:v>1.6810298000000001E-2</c:v>
                </c:pt>
                <c:pt idx="506">
                  <c:v>7.8448653199999999E-3</c:v>
                </c:pt>
                <c:pt idx="507">
                  <c:v>8.9657306699999998E-3</c:v>
                </c:pt>
                <c:pt idx="508">
                  <c:v>1.4568865300000001E-2</c:v>
                </c:pt>
                <c:pt idx="509">
                  <c:v>3.4741461299999998E-2</c:v>
                </c:pt>
                <c:pt idx="510">
                  <c:v>3.1379759299999997E-2</c:v>
                </c:pt>
                <c:pt idx="511">
                  <c:v>1.2327730699999999E-2</c:v>
                </c:pt>
                <c:pt idx="512">
                  <c:v>8.9654326399999998E-3</c:v>
                </c:pt>
                <c:pt idx="513">
                  <c:v>1.0086298E-2</c:v>
                </c:pt>
                <c:pt idx="514">
                  <c:v>1.5690028700000001E-2</c:v>
                </c:pt>
                <c:pt idx="515">
                  <c:v>1.0086298E-2</c:v>
                </c:pt>
                <c:pt idx="516">
                  <c:v>0.144570172</c:v>
                </c:pt>
                <c:pt idx="517">
                  <c:v>0.14793247000000001</c:v>
                </c:pt>
                <c:pt idx="518">
                  <c:v>3.2500326599999997E-2</c:v>
                </c:pt>
                <c:pt idx="519">
                  <c:v>3.4741759300000001E-2</c:v>
                </c:pt>
                <c:pt idx="520">
                  <c:v>1.12068653E-2</c:v>
                </c:pt>
                <c:pt idx="521">
                  <c:v>1.79311633E-2</c:v>
                </c:pt>
                <c:pt idx="522">
                  <c:v>4.3707191899999998E-2</c:v>
                </c:pt>
                <c:pt idx="523">
                  <c:v>6.6121220600000002E-2</c:v>
                </c:pt>
                <c:pt idx="524">
                  <c:v>4.2586624599999998E-2</c:v>
                </c:pt>
                <c:pt idx="525">
                  <c:v>1.0086298E-2</c:v>
                </c:pt>
                <c:pt idx="526">
                  <c:v>1.6810596000000001E-2</c:v>
                </c:pt>
                <c:pt idx="527">
                  <c:v>2.0172596000000001E-2</c:v>
                </c:pt>
                <c:pt idx="528">
                  <c:v>1.2327730699999999E-2</c:v>
                </c:pt>
                <c:pt idx="529">
                  <c:v>0.13784587400000001</c:v>
                </c:pt>
                <c:pt idx="530">
                  <c:v>0.14008730599999999</c:v>
                </c:pt>
                <c:pt idx="531">
                  <c:v>8.9657306699999998E-3</c:v>
                </c:pt>
                <c:pt idx="532">
                  <c:v>8.9654326399999998E-3</c:v>
                </c:pt>
                <c:pt idx="533">
                  <c:v>1.90517306E-2</c:v>
                </c:pt>
                <c:pt idx="534">
                  <c:v>2.6896894000000001E-2</c:v>
                </c:pt>
                <c:pt idx="535">
                  <c:v>2.4655461300000001E-2</c:v>
                </c:pt>
                <c:pt idx="536">
                  <c:v>3.2500326599999997E-2</c:v>
                </c:pt>
                <c:pt idx="537">
                  <c:v>3.4741759300000001E-2</c:v>
                </c:pt>
                <c:pt idx="538">
                  <c:v>1.56897306E-2</c:v>
                </c:pt>
                <c:pt idx="539">
                  <c:v>3.36199999E-3</c:v>
                </c:pt>
                <c:pt idx="540">
                  <c:v>1.3448297999999999E-2</c:v>
                </c:pt>
                <c:pt idx="541">
                  <c:v>3.6983191999999998E-2</c:v>
                </c:pt>
                <c:pt idx="542">
                  <c:v>2.5776326700000001E-2</c:v>
                </c:pt>
                <c:pt idx="543">
                  <c:v>2.24140286E-2</c:v>
                </c:pt>
                <c:pt idx="544">
                  <c:v>0.22301912300000001</c:v>
                </c:pt>
                <c:pt idx="545">
                  <c:v>0.206208527</c:v>
                </c:pt>
                <c:pt idx="546">
                  <c:v>6.72399998E-3</c:v>
                </c:pt>
                <c:pt idx="547">
                  <c:v>4.4828653300000004E-3</c:v>
                </c:pt>
                <c:pt idx="548">
                  <c:v>1.79314613E-2</c:v>
                </c:pt>
                <c:pt idx="549">
                  <c:v>4.5948624600000001E-2</c:v>
                </c:pt>
                <c:pt idx="550">
                  <c:v>3.8103759299999998E-2</c:v>
                </c:pt>
                <c:pt idx="551">
                  <c:v>1.45691633E-2</c:v>
                </c:pt>
                <c:pt idx="552">
                  <c:v>1.6810298000000001E-2</c:v>
                </c:pt>
                <c:pt idx="553">
                  <c:v>1.56897306E-2</c:v>
                </c:pt>
                <c:pt idx="554">
                  <c:v>1.2327730699999999E-2</c:v>
                </c:pt>
                <c:pt idx="555">
                  <c:v>1.56897306E-2</c:v>
                </c:pt>
                <c:pt idx="556">
                  <c:v>1.79311633E-2</c:v>
                </c:pt>
                <c:pt idx="557">
                  <c:v>1.12071633E-2</c:v>
                </c:pt>
                <c:pt idx="558">
                  <c:v>7.8448653199999999E-3</c:v>
                </c:pt>
                <c:pt idx="559">
                  <c:v>7.8448653199999999E-3</c:v>
                </c:pt>
                <c:pt idx="560">
                  <c:v>5.6037306800000002E-3</c:v>
                </c:pt>
                <c:pt idx="561">
                  <c:v>2.2414326700000002E-3</c:v>
                </c:pt>
                <c:pt idx="562">
                  <c:v>1.23274326E-2</c:v>
                </c:pt>
                <c:pt idx="563">
                  <c:v>1.90517306E-2</c:v>
                </c:pt>
                <c:pt idx="564">
                  <c:v>6.7242980000000001E-3</c:v>
                </c:pt>
                <c:pt idx="565">
                  <c:v>5.6034326600000002E-3</c:v>
                </c:pt>
                <c:pt idx="566">
                  <c:v>1.45691633E-2</c:v>
                </c:pt>
                <c:pt idx="567">
                  <c:v>1.9052028700000001E-2</c:v>
                </c:pt>
                <c:pt idx="568">
                  <c:v>1.79311633E-2</c:v>
                </c:pt>
                <c:pt idx="569">
                  <c:v>1.0086298E-2</c:v>
                </c:pt>
                <c:pt idx="570">
                  <c:v>2.0172596000000001E-2</c:v>
                </c:pt>
                <c:pt idx="571">
                  <c:v>1.79311633E-2</c:v>
                </c:pt>
                <c:pt idx="572">
                  <c:v>3.0258894000000001E-2</c:v>
                </c:pt>
                <c:pt idx="573">
                  <c:v>3.3620893999999998E-2</c:v>
                </c:pt>
                <c:pt idx="574">
                  <c:v>5.6034326600000002E-3</c:v>
                </c:pt>
                <c:pt idx="575">
                  <c:v>5.6034326600000002E-3</c:v>
                </c:pt>
                <c:pt idx="576">
                  <c:v>5.6034326600000002E-3</c:v>
                </c:pt>
                <c:pt idx="577">
                  <c:v>4.4828653300000004E-3</c:v>
                </c:pt>
                <c:pt idx="578">
                  <c:v>8.9657306699999998E-3</c:v>
                </c:pt>
                <c:pt idx="579">
                  <c:v>6.7242980000000001E-3</c:v>
                </c:pt>
                <c:pt idx="580">
                  <c:v>1.12068653E-2</c:v>
                </c:pt>
                <c:pt idx="581">
                  <c:v>2.0172596000000001E-2</c:v>
                </c:pt>
                <c:pt idx="582">
                  <c:v>1.45691633E-2</c:v>
                </c:pt>
                <c:pt idx="583">
                  <c:v>1.45690143E-2</c:v>
                </c:pt>
                <c:pt idx="584">
                  <c:v>1.2327730699999999E-2</c:v>
                </c:pt>
                <c:pt idx="585">
                  <c:v>2.0172596000000001E-2</c:v>
                </c:pt>
                <c:pt idx="586">
                  <c:v>2.5776028600000001E-2</c:v>
                </c:pt>
                <c:pt idx="587">
                  <c:v>3.1379610299999999E-2</c:v>
                </c:pt>
                <c:pt idx="588">
                  <c:v>3.2500326599999997E-2</c:v>
                </c:pt>
                <c:pt idx="589">
                  <c:v>1.12070143E-2</c:v>
                </c:pt>
                <c:pt idx="590">
                  <c:v>8.9655816599999993E-3</c:v>
                </c:pt>
                <c:pt idx="591">
                  <c:v>1.6810446999999999E-2</c:v>
                </c:pt>
                <c:pt idx="592">
                  <c:v>1.12070143E-2</c:v>
                </c:pt>
                <c:pt idx="593">
                  <c:v>6.7241489899999996E-3</c:v>
                </c:pt>
                <c:pt idx="594">
                  <c:v>7.8448653199999999E-3</c:v>
                </c:pt>
                <c:pt idx="595">
                  <c:v>2.6896894000000001E-2</c:v>
                </c:pt>
                <c:pt idx="596">
                  <c:v>2.3534744999999999E-2</c:v>
                </c:pt>
                <c:pt idx="597">
                  <c:v>1.9051879599999998E-2</c:v>
                </c:pt>
                <c:pt idx="598">
                  <c:v>1.31636858E-2</c:v>
                </c:pt>
                <c:pt idx="599">
                  <c:v>1.0970234899999999E-3</c:v>
                </c:pt>
                <c:pt idx="600">
                  <c:v>1.09697878E-2</c:v>
                </c:pt>
                <c:pt idx="601">
                  <c:v>1.31636858E-2</c:v>
                </c:pt>
                <c:pt idx="602">
                  <c:v>4.3879449400000001E-3</c:v>
                </c:pt>
                <c:pt idx="603">
                  <c:v>6.5818428999999999E-3</c:v>
                </c:pt>
                <c:pt idx="604">
                  <c:v>1.9745379699999999E-2</c:v>
                </c:pt>
                <c:pt idx="605">
                  <c:v>2.19394267E-2</c:v>
                </c:pt>
                <c:pt idx="606">
                  <c:v>1.5357732799999999E-2</c:v>
                </c:pt>
                <c:pt idx="607">
                  <c:v>9.8727643500000004E-3</c:v>
                </c:pt>
                <c:pt idx="608">
                  <c:v>1.2066662299999999E-2</c:v>
                </c:pt>
                <c:pt idx="609">
                  <c:v>1.8648505199999998E-2</c:v>
                </c:pt>
                <c:pt idx="610">
                  <c:v>8.7757408600000007E-3</c:v>
                </c:pt>
                <c:pt idx="611">
                  <c:v>5.4848194100000002E-3</c:v>
                </c:pt>
                <c:pt idx="612">
                  <c:v>2.3036450100000001E-2</c:v>
                </c:pt>
                <c:pt idx="613">
                  <c:v>3.6200135899999999E-2</c:v>
                </c:pt>
                <c:pt idx="614">
                  <c:v>1.9745528700000001E-2</c:v>
                </c:pt>
                <c:pt idx="615">
                  <c:v>1.7551630700000001E-2</c:v>
                </c:pt>
                <c:pt idx="616">
                  <c:v>1.8648505199999998E-2</c:v>
                </c:pt>
                <c:pt idx="617">
                  <c:v>2.0842403200000002E-2</c:v>
                </c:pt>
                <c:pt idx="618">
                  <c:v>3.6200135899999999E-2</c:v>
                </c:pt>
                <c:pt idx="619">
                  <c:v>5.81395626E-2</c:v>
                </c:pt>
                <c:pt idx="620">
                  <c:v>4.1684806300000002E-2</c:v>
                </c:pt>
                <c:pt idx="621">
                  <c:v>2.1938979599999998E-3</c:v>
                </c:pt>
                <c:pt idx="622">
                  <c:v>2.08425522E-2</c:v>
                </c:pt>
                <c:pt idx="623">
                  <c:v>0.403685868</c:v>
                </c:pt>
                <c:pt idx="624">
                  <c:v>0.39271608000000002</c:v>
                </c:pt>
                <c:pt idx="625">
                  <c:v>2.3036375599999999E-2</c:v>
                </c:pt>
                <c:pt idx="626">
                  <c:v>1.42606348E-2</c:v>
                </c:pt>
                <c:pt idx="627">
                  <c:v>0</c:v>
                </c:pt>
                <c:pt idx="628">
                  <c:v>0</c:v>
                </c:pt>
                <c:pt idx="629">
                  <c:v>3.29092145E-3</c:v>
                </c:pt>
                <c:pt idx="630">
                  <c:v>3.8394033899999999E-2</c:v>
                </c:pt>
                <c:pt idx="631">
                  <c:v>3.7297084899999999E-2</c:v>
                </c:pt>
                <c:pt idx="632">
                  <c:v>1.09697133E-2</c:v>
                </c:pt>
                <c:pt idx="633">
                  <c:v>4.4975876800000002E-2</c:v>
                </c:pt>
                <c:pt idx="634">
                  <c:v>5.70426136E-2</c:v>
                </c:pt>
                <c:pt idx="635">
                  <c:v>2.0842477700000001E-2</c:v>
                </c:pt>
                <c:pt idx="636">
                  <c:v>0</c:v>
                </c:pt>
                <c:pt idx="637">
                  <c:v>1.09697133E-2</c:v>
                </c:pt>
                <c:pt idx="638">
                  <c:v>1.09697133E-2</c:v>
                </c:pt>
                <c:pt idx="639">
                  <c:v>0</c:v>
                </c:pt>
                <c:pt idx="640">
                  <c:v>0</c:v>
                </c:pt>
                <c:pt idx="641">
                  <c:v>0</c:v>
                </c:pt>
                <c:pt idx="642">
                  <c:v>0</c:v>
                </c:pt>
                <c:pt idx="643">
                  <c:v>0</c:v>
                </c:pt>
                <c:pt idx="644">
                  <c:v>0.73826235500000004</c:v>
                </c:pt>
                <c:pt idx="645">
                  <c:v>0.73826235500000004</c:v>
                </c:pt>
                <c:pt idx="646">
                  <c:v>0</c:v>
                </c:pt>
                <c:pt idx="647">
                  <c:v>0</c:v>
                </c:pt>
                <c:pt idx="648">
                  <c:v>0</c:v>
                </c:pt>
                <c:pt idx="649">
                  <c:v>0</c:v>
                </c:pt>
                <c:pt idx="650">
                  <c:v>0</c:v>
                </c:pt>
                <c:pt idx="651">
                  <c:v>0</c:v>
                </c:pt>
                <c:pt idx="652">
                  <c:v>0</c:v>
                </c:pt>
                <c:pt idx="653">
                  <c:v>0</c:v>
                </c:pt>
                <c:pt idx="654">
                  <c:v>0</c:v>
                </c:pt>
                <c:pt idx="655">
                  <c:v>0</c:v>
                </c:pt>
                <c:pt idx="656">
                  <c:v>0</c:v>
                </c:pt>
                <c:pt idx="657">
                  <c:v>0</c:v>
                </c:pt>
              </c:numCache>
            </c:numRef>
          </c:yVal>
          <c:smooth val="1"/>
          <c:extLst>
            <c:ext xmlns:c16="http://schemas.microsoft.com/office/drawing/2014/chart" uri="{C3380CC4-5D6E-409C-BE32-E72D297353CC}">
              <c16:uniqueId val="{00000001-EA16-3240-A1AA-A5D4DB1CAF82}"/>
            </c:ext>
          </c:extLst>
        </c:ser>
        <c:ser>
          <c:idx val="3"/>
          <c:order val="3"/>
          <c:tx>
            <c:v>C400</c:v>
          </c:tx>
          <c:spPr>
            <a:ln w="19050" cap="rnd">
              <a:solidFill>
                <a:srgbClr val="D883FF"/>
              </a:solidFill>
              <a:round/>
            </a:ln>
            <a:effectLst/>
          </c:spPr>
          <c:marker>
            <c:symbol val="none"/>
          </c:marker>
          <c:xVal>
            <c:numRef>
              <c:f>Total_PSD!$B$5:$B$602</c:f>
              <c:numCache>
                <c:formatCode>0.00</c:formatCode>
                <c:ptCount val="5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numCache>
            </c:numRef>
          </c:xVal>
          <c:yVal>
            <c:numRef>
              <c:f>Total_PSD!$C$5:$C$602</c:f>
              <c:numCache>
                <c:formatCode>0.00</c:formatCode>
                <c:ptCount val="5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1.1140108099999999E-3</c:v>
                </c:pt>
                <c:pt idx="53">
                  <c:v>1.1140108099999999E-3</c:v>
                </c:pt>
                <c:pt idx="54">
                  <c:v>1.11460686E-3</c:v>
                </c:pt>
                <c:pt idx="55">
                  <c:v>2.2286176699999999E-3</c:v>
                </c:pt>
                <c:pt idx="56">
                  <c:v>1.1140108099999999E-3</c:v>
                </c:pt>
                <c:pt idx="57">
                  <c:v>0</c:v>
                </c:pt>
                <c:pt idx="58">
                  <c:v>2.2286176699999999E-3</c:v>
                </c:pt>
                <c:pt idx="59">
                  <c:v>4.4566392899999998E-3</c:v>
                </c:pt>
                <c:pt idx="60">
                  <c:v>6.6852569600000002E-3</c:v>
                </c:pt>
                <c:pt idx="61">
                  <c:v>7.79986382E-3</c:v>
                </c:pt>
                <c:pt idx="62">
                  <c:v>8.9132785799999996E-3</c:v>
                </c:pt>
                <c:pt idx="63">
                  <c:v>7.7992677699999999E-3</c:v>
                </c:pt>
                <c:pt idx="64">
                  <c:v>1.1142492299999999E-2</c:v>
                </c:pt>
                <c:pt idx="65">
                  <c:v>2.1169781700000001E-2</c:v>
                </c:pt>
                <c:pt idx="66">
                  <c:v>1.7827153200000001E-2</c:v>
                </c:pt>
                <c:pt idx="67">
                  <c:v>1.7827153200000001E-2</c:v>
                </c:pt>
                <c:pt idx="68">
                  <c:v>2.4512410200000001E-2</c:v>
                </c:pt>
                <c:pt idx="69">
                  <c:v>1.89417601E-2</c:v>
                </c:pt>
                <c:pt idx="70">
                  <c:v>1.1141896199999999E-2</c:v>
                </c:pt>
                <c:pt idx="71">
                  <c:v>1.33705139E-2</c:v>
                </c:pt>
                <c:pt idx="72">
                  <c:v>2.8969645499999998E-2</c:v>
                </c:pt>
                <c:pt idx="73">
                  <c:v>4.2339563400000002E-2</c:v>
                </c:pt>
                <c:pt idx="74">
                  <c:v>3.2311677900000002E-2</c:v>
                </c:pt>
                <c:pt idx="75">
                  <c:v>3.3426284799999997E-2</c:v>
                </c:pt>
                <c:pt idx="76">
                  <c:v>4.12255526E-2</c:v>
                </c:pt>
                <c:pt idx="77">
                  <c:v>2.78550386E-2</c:v>
                </c:pt>
                <c:pt idx="78">
                  <c:v>1.6713142399999999E-2</c:v>
                </c:pt>
                <c:pt idx="79">
                  <c:v>2.8969645499999998E-2</c:v>
                </c:pt>
                <c:pt idx="80">
                  <c:v>3.11976671E-2</c:v>
                </c:pt>
                <c:pt idx="81">
                  <c:v>1.8941164E-2</c:v>
                </c:pt>
                <c:pt idx="82">
                  <c:v>3.0083656300000001E-2</c:v>
                </c:pt>
                <c:pt idx="83">
                  <c:v>3.11982632E-2</c:v>
                </c:pt>
                <c:pt idx="84">
                  <c:v>2.11703777E-2</c:v>
                </c:pt>
                <c:pt idx="85">
                  <c:v>1.7827153200000001E-2</c:v>
                </c:pt>
                <c:pt idx="86">
                  <c:v>2.0055174799999999E-2</c:v>
                </c:pt>
                <c:pt idx="87">
                  <c:v>2.22837925E-2</c:v>
                </c:pt>
                <c:pt idx="88">
                  <c:v>2.0055770899999999E-2</c:v>
                </c:pt>
                <c:pt idx="89">
                  <c:v>3.5654902500000002E-2</c:v>
                </c:pt>
                <c:pt idx="90">
                  <c:v>4.3454170200000003E-2</c:v>
                </c:pt>
                <c:pt idx="91">
                  <c:v>3.11976671E-2</c:v>
                </c:pt>
                <c:pt idx="92">
                  <c:v>3.2312274000000002E-2</c:v>
                </c:pt>
                <c:pt idx="93">
                  <c:v>2.78550386E-2</c:v>
                </c:pt>
                <c:pt idx="94">
                  <c:v>1.8941164E-2</c:v>
                </c:pt>
                <c:pt idx="95">
                  <c:v>2.2284388499999998E-2</c:v>
                </c:pt>
                <c:pt idx="96">
                  <c:v>2.0055770899999999E-2</c:v>
                </c:pt>
                <c:pt idx="97">
                  <c:v>1.6713142399999999E-2</c:v>
                </c:pt>
                <c:pt idx="98">
                  <c:v>1.7827153200000001E-2</c:v>
                </c:pt>
                <c:pt idx="99">
                  <c:v>2.6741027800000001E-2</c:v>
                </c:pt>
                <c:pt idx="100">
                  <c:v>4.0111541700000003E-2</c:v>
                </c:pt>
                <c:pt idx="101">
                  <c:v>4.12255526E-2</c:v>
                </c:pt>
                <c:pt idx="102">
                  <c:v>3.45402956E-2</c:v>
                </c:pt>
                <c:pt idx="103">
                  <c:v>2.6741027800000001E-2</c:v>
                </c:pt>
                <c:pt idx="104">
                  <c:v>4.3454170200000003E-2</c:v>
                </c:pt>
                <c:pt idx="105">
                  <c:v>4.9024820300000001E-2</c:v>
                </c:pt>
                <c:pt idx="106">
                  <c:v>3.11976671E-2</c:v>
                </c:pt>
                <c:pt idx="107">
                  <c:v>3.11976671E-2</c:v>
                </c:pt>
                <c:pt idx="108">
                  <c:v>3.2312274000000002E-2</c:v>
                </c:pt>
                <c:pt idx="109">
                  <c:v>3.0083656300000001E-2</c:v>
                </c:pt>
                <c:pt idx="110">
                  <c:v>2.6741027800000001E-2</c:v>
                </c:pt>
                <c:pt idx="111">
                  <c:v>2.3398399399999999E-2</c:v>
                </c:pt>
                <c:pt idx="112">
                  <c:v>2.4512410200000001E-2</c:v>
                </c:pt>
                <c:pt idx="113">
                  <c:v>2.6741027800000001E-2</c:v>
                </c:pt>
                <c:pt idx="114">
                  <c:v>3.0083656300000001E-2</c:v>
                </c:pt>
                <c:pt idx="115">
                  <c:v>2.6741027800000001E-2</c:v>
                </c:pt>
                <c:pt idx="116">
                  <c:v>1.33705139E-2</c:v>
                </c:pt>
                <c:pt idx="117">
                  <c:v>2.1169781700000001E-2</c:v>
                </c:pt>
                <c:pt idx="118">
                  <c:v>2.4512410200000001E-2</c:v>
                </c:pt>
                <c:pt idx="119">
                  <c:v>2.22837925E-2</c:v>
                </c:pt>
                <c:pt idx="120">
                  <c:v>2.6741027800000001E-2</c:v>
                </c:pt>
                <c:pt idx="121">
                  <c:v>2.78556347E-2</c:v>
                </c:pt>
                <c:pt idx="122">
                  <c:v>3.3426284799999997E-2</c:v>
                </c:pt>
                <c:pt idx="123">
                  <c:v>2.6740431799999999E-2</c:v>
                </c:pt>
                <c:pt idx="124">
                  <c:v>3.45402956E-2</c:v>
                </c:pt>
                <c:pt idx="125">
                  <c:v>4.0111541700000003E-2</c:v>
                </c:pt>
                <c:pt idx="126">
                  <c:v>4.12255526E-2</c:v>
                </c:pt>
                <c:pt idx="127">
                  <c:v>3.6768913299999997E-2</c:v>
                </c:pt>
                <c:pt idx="128">
                  <c:v>1.8941164E-2</c:v>
                </c:pt>
                <c:pt idx="129">
                  <c:v>2.2284388499999998E-2</c:v>
                </c:pt>
                <c:pt idx="130">
                  <c:v>2.78556347E-2</c:v>
                </c:pt>
                <c:pt idx="131">
                  <c:v>3.45402956E-2</c:v>
                </c:pt>
                <c:pt idx="132">
                  <c:v>3.5654306400000002E-2</c:v>
                </c:pt>
                <c:pt idx="133">
                  <c:v>3.2311677900000002E-2</c:v>
                </c:pt>
                <c:pt idx="134">
                  <c:v>3.5654902500000002E-2</c:v>
                </c:pt>
                <c:pt idx="135">
                  <c:v>3.5654902500000002E-2</c:v>
                </c:pt>
                <c:pt idx="136">
                  <c:v>4.2339563400000002E-2</c:v>
                </c:pt>
                <c:pt idx="137">
                  <c:v>4.12255526E-2</c:v>
                </c:pt>
                <c:pt idx="138">
                  <c:v>3.2311677900000002E-2</c:v>
                </c:pt>
                <c:pt idx="139">
                  <c:v>4.7910809499999998E-2</c:v>
                </c:pt>
                <c:pt idx="140">
                  <c:v>5.7939290999999997E-2</c:v>
                </c:pt>
                <c:pt idx="141">
                  <c:v>4.5682191800000001E-2</c:v>
                </c:pt>
                <c:pt idx="142">
                  <c:v>4.3453574199999997E-2</c:v>
                </c:pt>
                <c:pt idx="143">
                  <c:v>4.1226148599999998E-2</c:v>
                </c:pt>
                <c:pt idx="144">
                  <c:v>3.3426284799999997E-2</c:v>
                </c:pt>
                <c:pt idx="145">
                  <c:v>4.0110945699999997E-2</c:v>
                </c:pt>
                <c:pt idx="146">
                  <c:v>3.6768913299999997E-2</c:v>
                </c:pt>
                <c:pt idx="147">
                  <c:v>2.3398399399999999E-2</c:v>
                </c:pt>
                <c:pt idx="148">
                  <c:v>2.89690495E-2</c:v>
                </c:pt>
                <c:pt idx="149">
                  <c:v>3.5654902500000002E-2</c:v>
                </c:pt>
                <c:pt idx="150">
                  <c:v>3.4540891599999998E-2</c:v>
                </c:pt>
                <c:pt idx="151">
                  <c:v>2.1169781700000001E-2</c:v>
                </c:pt>
                <c:pt idx="152">
                  <c:v>1.7827153200000001E-2</c:v>
                </c:pt>
                <c:pt idx="153">
                  <c:v>3.3426284799999997E-2</c:v>
                </c:pt>
                <c:pt idx="154">
                  <c:v>3.6768913299999997E-2</c:v>
                </c:pt>
                <c:pt idx="155">
                  <c:v>4.12255526E-2</c:v>
                </c:pt>
                <c:pt idx="156">
                  <c:v>4.3453574199999997E-2</c:v>
                </c:pt>
                <c:pt idx="157">
                  <c:v>3.8996934900000002E-2</c:v>
                </c:pt>
                <c:pt idx="158">
                  <c:v>3.4540891599999998E-2</c:v>
                </c:pt>
                <c:pt idx="159">
                  <c:v>4.4568180999999998E-2</c:v>
                </c:pt>
                <c:pt idx="160">
                  <c:v>5.3481459600000003E-2</c:v>
                </c:pt>
                <c:pt idx="161">
                  <c:v>4.3454170200000003E-2</c:v>
                </c:pt>
                <c:pt idx="162">
                  <c:v>3.8997530900000001E-2</c:v>
                </c:pt>
                <c:pt idx="163">
                  <c:v>4.12255526E-2</c:v>
                </c:pt>
                <c:pt idx="164">
                  <c:v>4.4568180999999998E-2</c:v>
                </c:pt>
                <c:pt idx="165">
                  <c:v>3.6768913299999997E-2</c:v>
                </c:pt>
                <c:pt idx="166">
                  <c:v>3.45402956E-2</c:v>
                </c:pt>
                <c:pt idx="167">
                  <c:v>4.2340159400000001E-2</c:v>
                </c:pt>
                <c:pt idx="168">
                  <c:v>3.11976671E-2</c:v>
                </c:pt>
                <c:pt idx="169">
                  <c:v>2.89690495E-2</c:v>
                </c:pt>
                <c:pt idx="170">
                  <c:v>3.0083656300000001E-2</c:v>
                </c:pt>
                <c:pt idx="171">
                  <c:v>4.0111541700000003E-2</c:v>
                </c:pt>
                <c:pt idx="172">
                  <c:v>3.8997530900000001E-2</c:v>
                </c:pt>
                <c:pt idx="173">
                  <c:v>2.0055770899999999E-2</c:v>
                </c:pt>
                <c:pt idx="174">
                  <c:v>5.1253437999999998E-2</c:v>
                </c:pt>
                <c:pt idx="175">
                  <c:v>5.2367448800000001E-2</c:v>
                </c:pt>
                <c:pt idx="176">
                  <c:v>4.9024820300000001E-2</c:v>
                </c:pt>
                <c:pt idx="177">
                  <c:v>5.6824684100000002E-2</c:v>
                </c:pt>
                <c:pt idx="178">
                  <c:v>5.7938694999999998E-2</c:v>
                </c:pt>
                <c:pt idx="179">
                  <c:v>6.2395334199999999E-2</c:v>
                </c:pt>
                <c:pt idx="180">
                  <c:v>4.7910809499999998E-2</c:v>
                </c:pt>
                <c:pt idx="181">
                  <c:v>4.0111541700000003E-2</c:v>
                </c:pt>
                <c:pt idx="182">
                  <c:v>3.78829241E-2</c:v>
                </c:pt>
                <c:pt idx="183">
                  <c:v>3.11976671E-2</c:v>
                </c:pt>
                <c:pt idx="184">
                  <c:v>1.89417601E-2</c:v>
                </c:pt>
                <c:pt idx="185">
                  <c:v>2.5627016999999998E-2</c:v>
                </c:pt>
                <c:pt idx="186">
                  <c:v>3.11976671E-2</c:v>
                </c:pt>
                <c:pt idx="187">
                  <c:v>3.0083656300000001E-2</c:v>
                </c:pt>
                <c:pt idx="188">
                  <c:v>3.6768913299999997E-2</c:v>
                </c:pt>
                <c:pt idx="189">
                  <c:v>5.0138831100000003E-2</c:v>
                </c:pt>
                <c:pt idx="190">
                  <c:v>4.7910809499999998E-2</c:v>
                </c:pt>
                <c:pt idx="191">
                  <c:v>2.5627016999999998E-2</c:v>
                </c:pt>
                <c:pt idx="192">
                  <c:v>2.1169781700000001E-2</c:v>
                </c:pt>
                <c:pt idx="193">
                  <c:v>3.6768913299999997E-2</c:v>
                </c:pt>
                <c:pt idx="194">
                  <c:v>5.6824684100000002E-2</c:v>
                </c:pt>
                <c:pt idx="195">
                  <c:v>5.9052705800000001E-2</c:v>
                </c:pt>
                <c:pt idx="196">
                  <c:v>3.8996934900000002E-2</c:v>
                </c:pt>
                <c:pt idx="197">
                  <c:v>2.8969645499999998E-2</c:v>
                </c:pt>
                <c:pt idx="198">
                  <c:v>3.4540891599999998E-2</c:v>
                </c:pt>
                <c:pt idx="199">
                  <c:v>6.0166716600000003E-2</c:v>
                </c:pt>
                <c:pt idx="200">
                  <c:v>5.5710077300000001E-2</c:v>
                </c:pt>
                <c:pt idx="201">
                  <c:v>4.0111541700000003E-2</c:v>
                </c:pt>
                <c:pt idx="202">
                  <c:v>5.2367448800000001E-2</c:v>
                </c:pt>
                <c:pt idx="203">
                  <c:v>5.1253437999999998E-2</c:v>
                </c:pt>
                <c:pt idx="204">
                  <c:v>3.5654902500000002E-2</c:v>
                </c:pt>
                <c:pt idx="205">
                  <c:v>2.6741027800000001E-2</c:v>
                </c:pt>
                <c:pt idx="206">
                  <c:v>3.8996934900000002E-2</c:v>
                </c:pt>
                <c:pt idx="207">
                  <c:v>5.6824684100000002E-2</c:v>
                </c:pt>
                <c:pt idx="208">
                  <c:v>4.5682787900000001E-2</c:v>
                </c:pt>
                <c:pt idx="209">
                  <c:v>2.5626421E-2</c:v>
                </c:pt>
                <c:pt idx="210">
                  <c:v>4.9024820300000001E-2</c:v>
                </c:pt>
                <c:pt idx="211">
                  <c:v>5.5710673299999999E-2</c:v>
                </c:pt>
                <c:pt idx="212">
                  <c:v>3.45402956E-2</c:v>
                </c:pt>
                <c:pt idx="213">
                  <c:v>2.6741027800000001E-2</c:v>
                </c:pt>
                <c:pt idx="214">
                  <c:v>3.6768913299999997E-2</c:v>
                </c:pt>
                <c:pt idx="215">
                  <c:v>5.3481459600000003E-2</c:v>
                </c:pt>
                <c:pt idx="216">
                  <c:v>8.8022351299999996E-2</c:v>
                </c:pt>
                <c:pt idx="217">
                  <c:v>9.1364979700000001E-2</c:v>
                </c:pt>
                <c:pt idx="218">
                  <c:v>6.0167312600000002E-2</c:v>
                </c:pt>
                <c:pt idx="219">
                  <c:v>4.3454170200000003E-2</c:v>
                </c:pt>
                <c:pt idx="220">
                  <c:v>2.4512410200000001E-2</c:v>
                </c:pt>
                <c:pt idx="221">
                  <c:v>2.78550386E-2</c:v>
                </c:pt>
                <c:pt idx="222">
                  <c:v>3.6768913299999997E-2</c:v>
                </c:pt>
                <c:pt idx="223">
                  <c:v>3.45402956E-2</c:v>
                </c:pt>
                <c:pt idx="224">
                  <c:v>3.8996934900000002E-2</c:v>
                </c:pt>
                <c:pt idx="225">
                  <c:v>4.4568180999999998E-2</c:v>
                </c:pt>
                <c:pt idx="226">
                  <c:v>4.3454170200000003E-2</c:v>
                </c:pt>
                <c:pt idx="227">
                  <c:v>5.1253437999999998E-2</c:v>
                </c:pt>
                <c:pt idx="228">
                  <c:v>5.6824684100000002E-2</c:v>
                </c:pt>
                <c:pt idx="229">
                  <c:v>4.1226148599999998E-2</c:v>
                </c:pt>
                <c:pt idx="230">
                  <c:v>3.8996934900000002E-2</c:v>
                </c:pt>
                <c:pt idx="231">
                  <c:v>4.0110945699999997E-2</c:v>
                </c:pt>
                <c:pt idx="232">
                  <c:v>3.0083656300000001E-2</c:v>
                </c:pt>
                <c:pt idx="233">
                  <c:v>2.8969645499999998E-2</c:v>
                </c:pt>
                <c:pt idx="234">
                  <c:v>1.89417601E-2</c:v>
                </c:pt>
                <c:pt idx="235">
                  <c:v>1.7827153200000001E-2</c:v>
                </c:pt>
                <c:pt idx="236">
                  <c:v>2.78550386E-2</c:v>
                </c:pt>
                <c:pt idx="237">
                  <c:v>3.6768913299999997E-2</c:v>
                </c:pt>
                <c:pt idx="238">
                  <c:v>4.12255526E-2</c:v>
                </c:pt>
                <c:pt idx="239">
                  <c:v>4.7910809499999998E-2</c:v>
                </c:pt>
                <c:pt idx="240">
                  <c:v>4.12255526E-2</c:v>
                </c:pt>
                <c:pt idx="241">
                  <c:v>9.0250968900000006E-2</c:v>
                </c:pt>
                <c:pt idx="242">
                  <c:v>0.121448636</c:v>
                </c:pt>
                <c:pt idx="243">
                  <c:v>5.4596066499999998E-2</c:v>
                </c:pt>
                <c:pt idx="244">
                  <c:v>2.3398399399999999E-2</c:v>
                </c:pt>
                <c:pt idx="245">
                  <c:v>6.4623951900000004E-2</c:v>
                </c:pt>
                <c:pt idx="246">
                  <c:v>6.3509345100000003E-2</c:v>
                </c:pt>
                <c:pt idx="247">
                  <c:v>7.7994465799999996E-2</c:v>
                </c:pt>
                <c:pt idx="248">
                  <c:v>9.5821618999999997E-2</c:v>
                </c:pt>
                <c:pt idx="249">
                  <c:v>4.0110945699999997E-2</c:v>
                </c:pt>
                <c:pt idx="250">
                  <c:v>2.3398399399999999E-2</c:v>
                </c:pt>
                <c:pt idx="251">
                  <c:v>4.9025416400000001E-2</c:v>
                </c:pt>
                <c:pt idx="252">
                  <c:v>5.2368044900000001E-2</c:v>
                </c:pt>
                <c:pt idx="253">
                  <c:v>4.2339563400000002E-2</c:v>
                </c:pt>
                <c:pt idx="254">
                  <c:v>4.2339563400000002E-2</c:v>
                </c:pt>
                <c:pt idx="255">
                  <c:v>2.8969645499999998E-2</c:v>
                </c:pt>
                <c:pt idx="256">
                  <c:v>3.6768913299999997E-2</c:v>
                </c:pt>
                <c:pt idx="257">
                  <c:v>3.45402956E-2</c:v>
                </c:pt>
                <c:pt idx="258">
                  <c:v>2.5627016999999998E-2</c:v>
                </c:pt>
                <c:pt idx="259">
                  <c:v>2.89690495E-2</c:v>
                </c:pt>
                <c:pt idx="260">
                  <c:v>3.3425688699999997E-2</c:v>
                </c:pt>
                <c:pt idx="261">
                  <c:v>4.2340159400000001E-2</c:v>
                </c:pt>
                <c:pt idx="262">
                  <c:v>4.3454170200000003E-2</c:v>
                </c:pt>
                <c:pt idx="263">
                  <c:v>3.11976671E-2</c:v>
                </c:pt>
                <c:pt idx="264">
                  <c:v>5.0139427200000003E-2</c:v>
                </c:pt>
                <c:pt idx="265">
                  <c:v>6.1281323399999997E-2</c:v>
                </c:pt>
                <c:pt idx="266">
                  <c:v>5.1253437999999998E-2</c:v>
                </c:pt>
                <c:pt idx="267">
                  <c:v>3.78829241E-2</c:v>
                </c:pt>
                <c:pt idx="268">
                  <c:v>2.5627016999999998E-2</c:v>
                </c:pt>
                <c:pt idx="269">
                  <c:v>2.5627016999999998E-2</c:v>
                </c:pt>
                <c:pt idx="270">
                  <c:v>2.6740431799999999E-2</c:v>
                </c:pt>
                <c:pt idx="271">
                  <c:v>5.6824684100000002E-2</c:v>
                </c:pt>
                <c:pt idx="272">
                  <c:v>5.7938694999999998E-2</c:v>
                </c:pt>
                <c:pt idx="273">
                  <c:v>4.2339563400000002E-2</c:v>
                </c:pt>
                <c:pt idx="274">
                  <c:v>3.7883520099999998E-2</c:v>
                </c:pt>
                <c:pt idx="275">
                  <c:v>4.0111541700000003E-2</c:v>
                </c:pt>
                <c:pt idx="276">
                  <c:v>3.5654306400000002E-2</c:v>
                </c:pt>
                <c:pt idx="277">
                  <c:v>4.5682191800000001E-2</c:v>
                </c:pt>
                <c:pt idx="278">
                  <c:v>4.9024820300000001E-2</c:v>
                </c:pt>
                <c:pt idx="279">
                  <c:v>4.6796798700000003E-2</c:v>
                </c:pt>
                <c:pt idx="280">
                  <c:v>4.7911405599999998E-2</c:v>
                </c:pt>
                <c:pt idx="281">
                  <c:v>3.3426284799999997E-2</c:v>
                </c:pt>
                <c:pt idx="282">
                  <c:v>3.6768317199999997E-2</c:v>
                </c:pt>
                <c:pt idx="283">
                  <c:v>8.02224874E-2</c:v>
                </c:pt>
                <c:pt idx="284">
                  <c:v>0.14484703500000001</c:v>
                </c:pt>
                <c:pt idx="285">
                  <c:v>9.9164843599999997E-2</c:v>
                </c:pt>
                <c:pt idx="286">
                  <c:v>2.89690495E-2</c:v>
                </c:pt>
                <c:pt idx="287">
                  <c:v>2.6740431799999999E-2</c:v>
                </c:pt>
                <c:pt idx="288">
                  <c:v>9.4707608200000001E-2</c:v>
                </c:pt>
                <c:pt idx="289">
                  <c:v>8.8022351299999996E-2</c:v>
                </c:pt>
                <c:pt idx="290">
                  <c:v>1.55991316E-2</c:v>
                </c:pt>
                <c:pt idx="291">
                  <c:v>2.2284388499999998E-2</c:v>
                </c:pt>
                <c:pt idx="292">
                  <c:v>2.78550386E-2</c:v>
                </c:pt>
                <c:pt idx="293">
                  <c:v>2.5626421E-2</c:v>
                </c:pt>
                <c:pt idx="294">
                  <c:v>2.3398399399999999E-2</c:v>
                </c:pt>
                <c:pt idx="295">
                  <c:v>2.2284388499999998E-2</c:v>
                </c:pt>
                <c:pt idx="296">
                  <c:v>2.1169781700000001E-2</c:v>
                </c:pt>
                <c:pt idx="297">
                  <c:v>6.7966580400000004E-2</c:v>
                </c:pt>
                <c:pt idx="298">
                  <c:v>6.0167312600000002E-2</c:v>
                </c:pt>
                <c:pt idx="299">
                  <c:v>2.0055770899999999E-2</c:v>
                </c:pt>
                <c:pt idx="300">
                  <c:v>2.3398399399999999E-2</c:v>
                </c:pt>
                <c:pt idx="301">
                  <c:v>1.7827153200000001E-2</c:v>
                </c:pt>
                <c:pt idx="302">
                  <c:v>2.1169781700000001E-2</c:v>
                </c:pt>
                <c:pt idx="303">
                  <c:v>2.78550386E-2</c:v>
                </c:pt>
                <c:pt idx="304">
                  <c:v>2.78550386E-2</c:v>
                </c:pt>
                <c:pt idx="305">
                  <c:v>2.4512410200000001E-2</c:v>
                </c:pt>
                <c:pt idx="306">
                  <c:v>1.7827153200000001E-2</c:v>
                </c:pt>
                <c:pt idx="307">
                  <c:v>1.4485120799999999E-2</c:v>
                </c:pt>
                <c:pt idx="308">
                  <c:v>1.7827749300000001E-2</c:v>
                </c:pt>
                <c:pt idx="309">
                  <c:v>3.78829241E-2</c:v>
                </c:pt>
                <c:pt idx="310">
                  <c:v>4.0111541700000003E-2</c:v>
                </c:pt>
                <c:pt idx="311">
                  <c:v>1.22559071E-2</c:v>
                </c:pt>
                <c:pt idx="312">
                  <c:v>1.55985355E-2</c:v>
                </c:pt>
                <c:pt idx="313">
                  <c:v>3.5654902500000002E-2</c:v>
                </c:pt>
                <c:pt idx="314">
                  <c:v>3.8997530900000001E-2</c:v>
                </c:pt>
                <c:pt idx="315">
                  <c:v>2.78550386E-2</c:v>
                </c:pt>
                <c:pt idx="316">
                  <c:v>3.6768317199999997E-2</c:v>
                </c:pt>
                <c:pt idx="317">
                  <c:v>4.4568180999999998E-2</c:v>
                </c:pt>
                <c:pt idx="318">
                  <c:v>3.4540891599999998E-2</c:v>
                </c:pt>
                <c:pt idx="319">
                  <c:v>2.78550386E-2</c:v>
                </c:pt>
                <c:pt idx="320">
                  <c:v>3.11976671E-2</c:v>
                </c:pt>
                <c:pt idx="321">
                  <c:v>2.45130062E-2</c:v>
                </c:pt>
                <c:pt idx="322">
                  <c:v>2.89690495E-2</c:v>
                </c:pt>
                <c:pt idx="323">
                  <c:v>6.4623951900000004E-2</c:v>
                </c:pt>
                <c:pt idx="324">
                  <c:v>5.7938694999999998E-2</c:v>
                </c:pt>
                <c:pt idx="325">
                  <c:v>2.5626421E-2</c:v>
                </c:pt>
                <c:pt idx="326">
                  <c:v>2.78550386E-2</c:v>
                </c:pt>
                <c:pt idx="327">
                  <c:v>4.7911107500000001E-2</c:v>
                </c:pt>
                <c:pt idx="328">
                  <c:v>4.4568479100000002E-2</c:v>
                </c:pt>
                <c:pt idx="329">
                  <c:v>2.8969347499999999E-2</c:v>
                </c:pt>
                <c:pt idx="330">
                  <c:v>2.2284090499999999E-2</c:v>
                </c:pt>
                <c:pt idx="331">
                  <c:v>3.2311975999999999E-2</c:v>
                </c:pt>
                <c:pt idx="332">
                  <c:v>4.4568180999999998E-2</c:v>
                </c:pt>
                <c:pt idx="333">
                  <c:v>3.67686152E-2</c:v>
                </c:pt>
                <c:pt idx="334">
                  <c:v>2.8969645499999998E-2</c:v>
                </c:pt>
                <c:pt idx="335">
                  <c:v>2.2284090499999999E-2</c:v>
                </c:pt>
                <c:pt idx="336">
                  <c:v>3.3425986800000002E-2</c:v>
                </c:pt>
                <c:pt idx="337">
                  <c:v>3.5654604399999998E-2</c:v>
                </c:pt>
                <c:pt idx="338">
                  <c:v>2.45127082E-2</c:v>
                </c:pt>
                <c:pt idx="339">
                  <c:v>0.143732727</c:v>
                </c:pt>
                <c:pt idx="340">
                  <c:v>0.17381608500000001</c:v>
                </c:pt>
                <c:pt idx="341">
                  <c:v>5.7938694999999998E-2</c:v>
                </c:pt>
                <c:pt idx="342">
                  <c:v>8.6908042399999996E-2</c:v>
                </c:pt>
                <c:pt idx="343">
                  <c:v>9.2478990600000005E-2</c:v>
                </c:pt>
                <c:pt idx="344">
                  <c:v>2.3398399399999999E-2</c:v>
                </c:pt>
                <c:pt idx="345">
                  <c:v>5.5712461499999996E-3</c:v>
                </c:pt>
                <c:pt idx="346">
                  <c:v>1.8941461999999999E-2</c:v>
                </c:pt>
                <c:pt idx="347">
                  <c:v>3.3425986800000002E-2</c:v>
                </c:pt>
                <c:pt idx="348">
                  <c:v>4.12255526E-2</c:v>
                </c:pt>
                <c:pt idx="349">
                  <c:v>4.0111541700000003E-2</c:v>
                </c:pt>
                <c:pt idx="350">
                  <c:v>2.78550386E-2</c:v>
                </c:pt>
                <c:pt idx="351">
                  <c:v>2.3398399399999999E-2</c:v>
                </c:pt>
                <c:pt idx="352">
                  <c:v>3.0083656300000001E-2</c:v>
                </c:pt>
                <c:pt idx="353">
                  <c:v>3.11976671E-2</c:v>
                </c:pt>
                <c:pt idx="354">
                  <c:v>1.8941461999999999E-2</c:v>
                </c:pt>
                <c:pt idx="355">
                  <c:v>1.44848228E-2</c:v>
                </c:pt>
                <c:pt idx="356">
                  <c:v>1.6713142399999999E-2</c:v>
                </c:pt>
                <c:pt idx="357">
                  <c:v>2.8969347499999999E-2</c:v>
                </c:pt>
                <c:pt idx="358">
                  <c:v>4.0111541700000003E-2</c:v>
                </c:pt>
                <c:pt idx="359">
                  <c:v>3.78829241E-2</c:v>
                </c:pt>
                <c:pt idx="360">
                  <c:v>8.0222785500000005E-2</c:v>
                </c:pt>
                <c:pt idx="361">
                  <c:v>7.4651837299999996E-2</c:v>
                </c:pt>
                <c:pt idx="362">
                  <c:v>2.4512410200000001E-2</c:v>
                </c:pt>
                <c:pt idx="363">
                  <c:v>2.4512410200000001E-2</c:v>
                </c:pt>
                <c:pt idx="364">
                  <c:v>2.11700797E-2</c:v>
                </c:pt>
                <c:pt idx="365">
                  <c:v>6.9080889199999995E-2</c:v>
                </c:pt>
                <c:pt idx="366">
                  <c:v>6.7966580400000004E-2</c:v>
                </c:pt>
                <c:pt idx="367">
                  <c:v>1.4484524699999999E-2</c:v>
                </c:pt>
                <c:pt idx="368">
                  <c:v>1.00278854E-2</c:v>
                </c:pt>
                <c:pt idx="369">
                  <c:v>2.3398399399999999E-2</c:v>
                </c:pt>
                <c:pt idx="370">
                  <c:v>3.67686152E-2</c:v>
                </c:pt>
                <c:pt idx="371">
                  <c:v>2.45127082E-2</c:v>
                </c:pt>
                <c:pt idx="372">
                  <c:v>4.2339861399999998E-2</c:v>
                </c:pt>
                <c:pt idx="373">
                  <c:v>5.2367448800000001E-2</c:v>
                </c:pt>
                <c:pt idx="374">
                  <c:v>3.2311975999999999E-2</c:v>
                </c:pt>
                <c:pt idx="375">
                  <c:v>3.3426284799999997E-2</c:v>
                </c:pt>
                <c:pt idx="376">
                  <c:v>2.45127082E-2</c:v>
                </c:pt>
                <c:pt idx="377">
                  <c:v>7.7995657899999999E-3</c:v>
                </c:pt>
                <c:pt idx="378">
                  <c:v>2.5626718999999999E-2</c:v>
                </c:pt>
                <c:pt idx="379">
                  <c:v>5.1253437999999998E-2</c:v>
                </c:pt>
                <c:pt idx="380">
                  <c:v>4.12255526E-2</c:v>
                </c:pt>
                <c:pt idx="381">
                  <c:v>2.8969347499999999E-2</c:v>
                </c:pt>
                <c:pt idx="382">
                  <c:v>2.2284090499999999E-2</c:v>
                </c:pt>
                <c:pt idx="383">
                  <c:v>1.7827153200000001E-2</c:v>
                </c:pt>
                <c:pt idx="384">
                  <c:v>3.2311975999999999E-2</c:v>
                </c:pt>
                <c:pt idx="385">
                  <c:v>0.120334327</c:v>
                </c:pt>
                <c:pt idx="386">
                  <c:v>0.112534761</c:v>
                </c:pt>
                <c:pt idx="387">
                  <c:v>3.3426284799999997E-2</c:v>
                </c:pt>
                <c:pt idx="388">
                  <c:v>3.2311975999999999E-2</c:v>
                </c:pt>
                <c:pt idx="389">
                  <c:v>2.0055770899999999E-2</c:v>
                </c:pt>
                <c:pt idx="390">
                  <c:v>2.0055770899999999E-2</c:v>
                </c:pt>
                <c:pt idx="391">
                  <c:v>2.2284090499999999E-2</c:v>
                </c:pt>
                <c:pt idx="392">
                  <c:v>2.11700797E-2</c:v>
                </c:pt>
                <c:pt idx="393">
                  <c:v>1.5598833600000001E-2</c:v>
                </c:pt>
                <c:pt idx="394">
                  <c:v>1.2256205100000001E-2</c:v>
                </c:pt>
                <c:pt idx="395">
                  <c:v>0.19832849499999999</c:v>
                </c:pt>
                <c:pt idx="396">
                  <c:v>0.19832849499999999</c:v>
                </c:pt>
                <c:pt idx="397">
                  <c:v>1.44848228E-2</c:v>
                </c:pt>
                <c:pt idx="398">
                  <c:v>1.78274512E-2</c:v>
                </c:pt>
                <c:pt idx="399">
                  <c:v>1.33705139E-2</c:v>
                </c:pt>
                <c:pt idx="400">
                  <c:v>1.2256205100000001E-2</c:v>
                </c:pt>
                <c:pt idx="401">
                  <c:v>1.8941461999999999E-2</c:v>
                </c:pt>
                <c:pt idx="402">
                  <c:v>1.8941461999999999E-2</c:v>
                </c:pt>
                <c:pt idx="403">
                  <c:v>1.33705139E-2</c:v>
                </c:pt>
                <c:pt idx="404">
                  <c:v>1.2256205100000001E-2</c:v>
                </c:pt>
                <c:pt idx="405">
                  <c:v>1.8941461999999999E-2</c:v>
                </c:pt>
                <c:pt idx="406">
                  <c:v>1.33705139E-2</c:v>
                </c:pt>
                <c:pt idx="407">
                  <c:v>7.7995657899999999E-3</c:v>
                </c:pt>
                <c:pt idx="408">
                  <c:v>2.11700797E-2</c:v>
                </c:pt>
                <c:pt idx="409">
                  <c:v>3.0083358300000002E-2</c:v>
                </c:pt>
                <c:pt idx="410">
                  <c:v>2.4512410200000001E-2</c:v>
                </c:pt>
                <c:pt idx="411">
                  <c:v>1.78274512E-2</c:v>
                </c:pt>
                <c:pt idx="412">
                  <c:v>1.78274512E-2</c:v>
                </c:pt>
                <c:pt idx="413">
                  <c:v>1.7827153200000001E-2</c:v>
                </c:pt>
                <c:pt idx="414">
                  <c:v>2.1169781700000001E-2</c:v>
                </c:pt>
                <c:pt idx="415">
                  <c:v>2.78553367E-2</c:v>
                </c:pt>
                <c:pt idx="416">
                  <c:v>2.11700797E-2</c:v>
                </c:pt>
                <c:pt idx="417">
                  <c:v>1.5598833600000001E-2</c:v>
                </c:pt>
                <c:pt idx="418">
                  <c:v>4.34538722E-2</c:v>
                </c:pt>
                <c:pt idx="419">
                  <c:v>8.0222785500000005E-2</c:v>
                </c:pt>
                <c:pt idx="420">
                  <c:v>5.1253437999999998E-2</c:v>
                </c:pt>
                <c:pt idx="421">
                  <c:v>1.33705139E-2</c:v>
                </c:pt>
                <c:pt idx="422">
                  <c:v>3.3426284799999997E-2</c:v>
                </c:pt>
                <c:pt idx="423">
                  <c:v>2.6741027800000001E-2</c:v>
                </c:pt>
                <c:pt idx="424">
                  <c:v>1.00278854E-2</c:v>
                </c:pt>
                <c:pt idx="425">
                  <c:v>9.1364681700000006E-2</c:v>
                </c:pt>
                <c:pt idx="426">
                  <c:v>0.122562647</c:v>
                </c:pt>
                <c:pt idx="427">
                  <c:v>4.6796798700000003E-2</c:v>
                </c:pt>
                <c:pt idx="428">
                  <c:v>8.9135766000000005E-3</c:v>
                </c:pt>
                <c:pt idx="429">
                  <c:v>1.2256205100000001E-2</c:v>
                </c:pt>
                <c:pt idx="430">
                  <c:v>2.3398399399999999E-2</c:v>
                </c:pt>
                <c:pt idx="431">
                  <c:v>2.0055770899999999E-2</c:v>
                </c:pt>
                <c:pt idx="432">
                  <c:v>7.7995657899999999E-3</c:v>
                </c:pt>
                <c:pt idx="433">
                  <c:v>4.4566392899999998E-3</c:v>
                </c:pt>
                <c:pt idx="434">
                  <c:v>2.6740729800000002E-2</c:v>
                </c:pt>
                <c:pt idx="435">
                  <c:v>3.6768913299999997E-2</c:v>
                </c:pt>
                <c:pt idx="436">
                  <c:v>1.78274512E-2</c:v>
                </c:pt>
                <c:pt idx="437">
                  <c:v>1.2256205100000001E-2</c:v>
                </c:pt>
                <c:pt idx="438">
                  <c:v>2.8969347499999999E-2</c:v>
                </c:pt>
                <c:pt idx="439">
                  <c:v>3.8997232899999998E-2</c:v>
                </c:pt>
                <c:pt idx="440">
                  <c:v>2.78550386E-2</c:v>
                </c:pt>
                <c:pt idx="441">
                  <c:v>1.44848228E-2</c:v>
                </c:pt>
                <c:pt idx="442">
                  <c:v>5.5709481200000004E-3</c:v>
                </c:pt>
                <c:pt idx="443">
                  <c:v>1.2256205100000001E-2</c:v>
                </c:pt>
                <c:pt idx="444">
                  <c:v>2.6741027800000001E-2</c:v>
                </c:pt>
                <c:pt idx="445">
                  <c:v>2.3398399399999999E-2</c:v>
                </c:pt>
                <c:pt idx="446">
                  <c:v>1.8941461999999999E-2</c:v>
                </c:pt>
                <c:pt idx="447">
                  <c:v>1.33705139E-2</c:v>
                </c:pt>
                <c:pt idx="448">
                  <c:v>1.22565031E-2</c:v>
                </c:pt>
                <c:pt idx="449">
                  <c:v>2.8969347499999999E-2</c:v>
                </c:pt>
                <c:pt idx="450">
                  <c:v>2.2284090499999999E-2</c:v>
                </c:pt>
                <c:pt idx="451">
                  <c:v>6.6852569600000002E-3</c:v>
                </c:pt>
                <c:pt idx="452">
                  <c:v>5.5709481200000004E-3</c:v>
                </c:pt>
                <c:pt idx="453">
                  <c:v>1.7827153200000001E-2</c:v>
                </c:pt>
                <c:pt idx="454">
                  <c:v>3.6768913299999997E-2</c:v>
                </c:pt>
                <c:pt idx="455">
                  <c:v>3.3426284799999997E-2</c:v>
                </c:pt>
                <c:pt idx="456">
                  <c:v>2.0055472899999999E-2</c:v>
                </c:pt>
                <c:pt idx="457">
                  <c:v>2.3398101300000002E-2</c:v>
                </c:pt>
                <c:pt idx="458">
                  <c:v>2.0055770899999999E-2</c:v>
                </c:pt>
                <c:pt idx="459">
                  <c:v>1.33705139E-2</c:v>
                </c:pt>
                <c:pt idx="460">
                  <c:v>2.0055770899999999E-2</c:v>
                </c:pt>
                <c:pt idx="461">
                  <c:v>2.3398399399999999E-2</c:v>
                </c:pt>
                <c:pt idx="462">
                  <c:v>2.2284090499999999E-2</c:v>
                </c:pt>
                <c:pt idx="463">
                  <c:v>1.33705139E-2</c:v>
                </c:pt>
                <c:pt idx="464">
                  <c:v>6.6852569600000002E-3</c:v>
                </c:pt>
                <c:pt idx="465">
                  <c:v>3.2311975999999999E-2</c:v>
                </c:pt>
                <c:pt idx="466">
                  <c:v>0.109192133</c:v>
                </c:pt>
                <c:pt idx="467">
                  <c:v>0.17381608500000001</c:v>
                </c:pt>
                <c:pt idx="468">
                  <c:v>9.9164396500000002E-2</c:v>
                </c:pt>
                <c:pt idx="469">
                  <c:v>1.33705139E-2</c:v>
                </c:pt>
                <c:pt idx="470">
                  <c:v>2.2284090499999999E-2</c:v>
                </c:pt>
                <c:pt idx="471">
                  <c:v>2.4512559199999999E-2</c:v>
                </c:pt>
                <c:pt idx="472">
                  <c:v>1.11420453E-2</c:v>
                </c:pt>
                <c:pt idx="473">
                  <c:v>1.00278854E-2</c:v>
                </c:pt>
                <c:pt idx="474">
                  <c:v>3.1197816100000001E-2</c:v>
                </c:pt>
                <c:pt idx="475">
                  <c:v>3.45402956E-2</c:v>
                </c:pt>
                <c:pt idx="476">
                  <c:v>1.8941461999999999E-2</c:v>
                </c:pt>
                <c:pt idx="477">
                  <c:v>1.55989826E-2</c:v>
                </c:pt>
                <c:pt idx="478">
                  <c:v>2.0055770899999999E-2</c:v>
                </c:pt>
                <c:pt idx="479">
                  <c:v>1.7827302199999999E-2</c:v>
                </c:pt>
                <c:pt idx="480">
                  <c:v>1.11420453E-2</c:v>
                </c:pt>
                <c:pt idx="481">
                  <c:v>7.7994167800000003E-3</c:v>
                </c:pt>
                <c:pt idx="482">
                  <c:v>5.57109714E-3</c:v>
                </c:pt>
                <c:pt idx="483">
                  <c:v>2.0055770899999999E-2</c:v>
                </c:pt>
                <c:pt idx="484">
                  <c:v>2.5626718999999999E-2</c:v>
                </c:pt>
                <c:pt idx="485">
                  <c:v>1.4484673700000001E-2</c:v>
                </c:pt>
                <c:pt idx="486">
                  <c:v>2.7855187699999999E-2</c:v>
                </c:pt>
                <c:pt idx="487">
                  <c:v>3.78829241E-2</c:v>
                </c:pt>
                <c:pt idx="488">
                  <c:v>3.0083507299999999E-2</c:v>
                </c:pt>
                <c:pt idx="489">
                  <c:v>5.0139278199999998E-2</c:v>
                </c:pt>
                <c:pt idx="490">
                  <c:v>5.0139278199999998E-2</c:v>
                </c:pt>
                <c:pt idx="491">
                  <c:v>0.31866297100000002</c:v>
                </c:pt>
                <c:pt idx="492">
                  <c:v>0.30752092600000003</c:v>
                </c:pt>
                <c:pt idx="493">
                  <c:v>3.3426284800000001E-3</c:v>
                </c:pt>
                <c:pt idx="494">
                  <c:v>0.120334178</c:v>
                </c:pt>
                <c:pt idx="495">
                  <c:v>0.12479111599999999</c:v>
                </c:pt>
                <c:pt idx="496">
                  <c:v>8.9137256099999992E-3</c:v>
                </c:pt>
                <c:pt idx="497">
                  <c:v>5.5709481200000004E-3</c:v>
                </c:pt>
                <c:pt idx="498">
                  <c:v>1.11420453E-2</c:v>
                </c:pt>
                <c:pt idx="499">
                  <c:v>8.9137256099999992E-3</c:v>
                </c:pt>
                <c:pt idx="500">
                  <c:v>0</c:v>
                </c:pt>
                <c:pt idx="501">
                  <c:v>2.1169930699999999E-2</c:v>
                </c:pt>
                <c:pt idx="502">
                  <c:v>2.7855187699999999E-2</c:v>
                </c:pt>
                <c:pt idx="503">
                  <c:v>8.9135766000000005E-3</c:v>
                </c:pt>
                <c:pt idx="504">
                  <c:v>3.3424794700000001E-3</c:v>
                </c:pt>
                <c:pt idx="505">
                  <c:v>7.7994167800000003E-3</c:v>
                </c:pt>
                <c:pt idx="506">
                  <c:v>9.4707608200000001E-2</c:v>
                </c:pt>
                <c:pt idx="507">
                  <c:v>0.104735494</c:v>
                </c:pt>
                <c:pt idx="508">
                  <c:v>1.6713142399999999E-2</c:v>
                </c:pt>
                <c:pt idx="509">
                  <c:v>2.6740878799999999E-2</c:v>
                </c:pt>
                <c:pt idx="510">
                  <c:v>2.8969347499999999E-2</c:v>
                </c:pt>
                <c:pt idx="511">
                  <c:v>1.2256205100000001E-2</c:v>
                </c:pt>
                <c:pt idx="512">
                  <c:v>2.1169930699999999E-2</c:v>
                </c:pt>
                <c:pt idx="513">
                  <c:v>1.11421943E-2</c:v>
                </c:pt>
                <c:pt idx="514">
                  <c:v>1.4484673700000001E-2</c:v>
                </c:pt>
                <c:pt idx="515">
                  <c:v>2.0055621900000001E-2</c:v>
                </c:pt>
                <c:pt idx="516">
                  <c:v>1.11420453E-2</c:v>
                </c:pt>
                <c:pt idx="517">
                  <c:v>0.18718659900000001</c:v>
                </c:pt>
                <c:pt idx="518">
                  <c:v>0.18718659900000001</c:v>
                </c:pt>
                <c:pt idx="519">
                  <c:v>1.4484673700000001E-2</c:v>
                </c:pt>
                <c:pt idx="520">
                  <c:v>2.3398250299999999E-2</c:v>
                </c:pt>
                <c:pt idx="521">
                  <c:v>6.4623951900000004E-2</c:v>
                </c:pt>
                <c:pt idx="522">
                  <c:v>5.2367746799999997E-2</c:v>
                </c:pt>
                <c:pt idx="523">
                  <c:v>1.00278854E-2</c:v>
                </c:pt>
                <c:pt idx="524">
                  <c:v>3.3426135799999999E-2</c:v>
                </c:pt>
                <c:pt idx="525">
                  <c:v>2.5626718999999999E-2</c:v>
                </c:pt>
                <c:pt idx="526">
                  <c:v>6.6852420600000004E-2</c:v>
                </c:pt>
                <c:pt idx="527">
                  <c:v>7.1309283400000006E-2</c:v>
                </c:pt>
                <c:pt idx="528">
                  <c:v>3.3426210300000002E-2</c:v>
                </c:pt>
                <c:pt idx="529">
                  <c:v>2.8969347499999999E-2</c:v>
                </c:pt>
                <c:pt idx="530">
                  <c:v>1.11415982E-3</c:v>
                </c:pt>
                <c:pt idx="531">
                  <c:v>1.33704394E-2</c:v>
                </c:pt>
                <c:pt idx="532">
                  <c:v>2.2284165000000002E-2</c:v>
                </c:pt>
                <c:pt idx="533">
                  <c:v>1.5598908099999999E-2</c:v>
                </c:pt>
                <c:pt idx="534">
                  <c:v>5.5710226300000002E-3</c:v>
                </c:pt>
                <c:pt idx="535">
                  <c:v>0.30417820800000001</c:v>
                </c:pt>
                <c:pt idx="536">
                  <c:v>0.31420609399999999</c:v>
                </c:pt>
                <c:pt idx="537">
                  <c:v>1.00278854E-2</c:v>
                </c:pt>
                <c:pt idx="538">
                  <c:v>2.2283941500000001E-3</c:v>
                </c:pt>
                <c:pt idx="539">
                  <c:v>3.3426210300000002E-2</c:v>
                </c:pt>
                <c:pt idx="540">
                  <c:v>3.3426210300000002E-2</c:v>
                </c:pt>
                <c:pt idx="541">
                  <c:v>3.3426284800000001E-3</c:v>
                </c:pt>
                <c:pt idx="542">
                  <c:v>7.7994167800000003E-3</c:v>
                </c:pt>
                <c:pt idx="543">
                  <c:v>3.2311975999999999E-2</c:v>
                </c:pt>
                <c:pt idx="544">
                  <c:v>5.3481906699999998E-2</c:v>
                </c:pt>
                <c:pt idx="545">
                  <c:v>2.7855113099999999E-2</c:v>
                </c:pt>
                <c:pt idx="546">
                  <c:v>0</c:v>
                </c:pt>
                <c:pt idx="547">
                  <c:v>8.9136511100000003E-3</c:v>
                </c:pt>
                <c:pt idx="548">
                  <c:v>1.11420453E-2</c:v>
                </c:pt>
                <c:pt idx="549">
                  <c:v>3.0083581799999998E-2</c:v>
                </c:pt>
                <c:pt idx="550">
                  <c:v>2.7855187699999999E-2</c:v>
                </c:pt>
                <c:pt idx="551">
                  <c:v>0</c:v>
                </c:pt>
                <c:pt idx="552">
                  <c:v>1.00278854E-2</c:v>
                </c:pt>
                <c:pt idx="553">
                  <c:v>1.4484673700000001E-2</c:v>
                </c:pt>
                <c:pt idx="554">
                  <c:v>2.45124847E-2</c:v>
                </c:pt>
                <c:pt idx="555">
                  <c:v>2.8969347499999999E-2</c:v>
                </c:pt>
                <c:pt idx="556">
                  <c:v>8.9136511100000003E-3</c:v>
                </c:pt>
                <c:pt idx="557">
                  <c:v>5.5710226300000002E-3</c:v>
                </c:pt>
                <c:pt idx="558">
                  <c:v>0.112534836</c:v>
                </c:pt>
                <c:pt idx="559">
                  <c:v>0.133704767</c:v>
                </c:pt>
                <c:pt idx="560">
                  <c:v>0.53259050799999996</c:v>
                </c:pt>
                <c:pt idx="561">
                  <c:v>0.50584954000000004</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numCache>
            </c:numRef>
          </c:yVal>
          <c:smooth val="1"/>
          <c:extLst>
            <c:ext xmlns:c16="http://schemas.microsoft.com/office/drawing/2014/chart" uri="{C3380CC4-5D6E-409C-BE32-E72D297353CC}">
              <c16:uniqueId val="{00000001-8E4E-7A4B-BDD8-83021C82E043}"/>
            </c:ext>
          </c:extLst>
        </c:ser>
        <c:dLbls>
          <c:showLegendKey val="0"/>
          <c:showVal val="0"/>
          <c:showCatName val="0"/>
          <c:showSerName val="0"/>
          <c:showPercent val="0"/>
          <c:showBubbleSize val="0"/>
        </c:dLbls>
        <c:axId val="336895808"/>
        <c:axId val="336785344"/>
      </c:scatterChart>
      <c:valAx>
        <c:axId val="336895808"/>
        <c:scaling>
          <c:orientation val="minMax"/>
          <c:max val="33"/>
          <c:min val="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Pore diameter </a:t>
                </a:r>
                <a:r>
                  <a:rPr lang="en-US" b="1" baseline="0"/>
                  <a:t> </a:t>
                </a:r>
                <a:r>
                  <a:rPr lang="en-US" b="1"/>
                  <a:t>(Å)</a:t>
                </a:r>
              </a:p>
            </c:rich>
          </c:tx>
          <c:layout>
            <c:manualLayout>
              <c:xMode val="edge"/>
              <c:yMode val="edge"/>
              <c:x val="0.46129708638008937"/>
              <c:y val="0.93550957528356149"/>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785344"/>
        <c:crosses val="autoZero"/>
        <c:crossBetween val="midCat"/>
      </c:valAx>
      <c:valAx>
        <c:axId val="336785344"/>
        <c:scaling>
          <c:orientation val="minMax"/>
          <c:max val="0.75"/>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Derivative distribution function</a:t>
                </a:r>
              </a:p>
            </c:rich>
          </c:tx>
          <c:layout>
            <c:manualLayout>
              <c:xMode val="edge"/>
              <c:yMode val="edge"/>
              <c:x val="2.4128993887069416E-2"/>
              <c:y val="0.24355433975779786"/>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895808"/>
        <c:crosses val="autoZero"/>
        <c:crossBetween val="midCat"/>
      </c:valAx>
      <c:spPr>
        <a:noFill/>
        <a:ln>
          <a:noFill/>
        </a:ln>
        <a:effectLst/>
      </c:spPr>
    </c:plotArea>
    <c:legend>
      <c:legendPos val="r"/>
      <c:layout>
        <c:manualLayout>
          <c:xMode val="edge"/>
          <c:yMode val="edge"/>
          <c:x val="0.17358209944098221"/>
          <c:y val="4.2539101602475926E-2"/>
          <c:w val="0.37372051968804598"/>
          <c:h val="0.19465285693741077"/>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530765183"/>
          <c:y val="4.023550259274900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'g(r)'!$O$5:$O$105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1.1294381117262499E-2</c:v>
                </c:pt>
                <c:pt idx="12">
                  <c:v>0.76953255729522496</c:v>
                </c:pt>
                <c:pt idx="13">
                  <c:v>4.5803025003159998</c:v>
                </c:pt>
                <c:pt idx="14">
                  <c:v>21.583460324272298</c:v>
                </c:pt>
                <c:pt idx="15">
                  <c:v>2.3095503829347499</c:v>
                </c:pt>
                <c:pt idx="16">
                  <c:v>0.26678369191530399</c:v>
                </c:pt>
                <c:pt idx="17">
                  <c:v>7.7973518969647798E-2</c:v>
                </c:pt>
                <c:pt idx="18">
                  <c:v>4.4771542324930198E-2</c:v>
                </c:pt>
                <c:pt idx="19">
                  <c:v>2.97559437972705E-2</c:v>
                </c:pt>
                <c:pt idx="20">
                  <c:v>3.0602631506217601E-2</c:v>
                </c:pt>
                <c:pt idx="21">
                  <c:v>6.4515866092119303E-2</c:v>
                </c:pt>
                <c:pt idx="22">
                  <c:v>0.30142330152761698</c:v>
                </c:pt>
                <c:pt idx="23">
                  <c:v>1.24669307137525</c:v>
                </c:pt>
                <c:pt idx="24">
                  <c:v>7.2785966276331902</c:v>
                </c:pt>
                <c:pt idx="25">
                  <c:v>7.5121722396494697</c:v>
                </c:pt>
                <c:pt idx="26">
                  <c:v>1.24127162281138</c:v>
                </c:pt>
                <c:pt idx="27">
                  <c:v>0.86539037613956005</c:v>
                </c:pt>
                <c:pt idx="28">
                  <c:v>2.8375191652291898</c:v>
                </c:pt>
                <c:pt idx="29">
                  <c:v>2.1617886727215798</c:v>
                </c:pt>
                <c:pt idx="30">
                  <c:v>0.85152667249452596</c:v>
                </c:pt>
                <c:pt idx="31">
                  <c:v>0.83503217726442702</c:v>
                </c:pt>
                <c:pt idx="32">
                  <c:v>0.98388031210010796</c:v>
                </c:pt>
                <c:pt idx="33">
                  <c:v>1.14104270212507</c:v>
                </c:pt>
                <c:pt idx="34">
                  <c:v>1.2688567430156501</c:v>
                </c:pt>
                <c:pt idx="35">
                  <c:v>1.4242337643434799</c:v>
                </c:pt>
                <c:pt idx="36">
                  <c:v>1.7739634910002</c:v>
                </c:pt>
                <c:pt idx="37">
                  <c:v>3.3918749271237201</c:v>
                </c:pt>
                <c:pt idx="38">
                  <c:v>4.32648115600984</c:v>
                </c:pt>
                <c:pt idx="39">
                  <c:v>1.85832678868297</c:v>
                </c:pt>
                <c:pt idx="40">
                  <c:v>1.4727193779596499</c:v>
                </c:pt>
                <c:pt idx="41">
                  <c:v>1.6021064623796</c:v>
                </c:pt>
                <c:pt idx="42">
                  <c:v>2.4924505182130101</c:v>
                </c:pt>
                <c:pt idx="43">
                  <c:v>3.36360312923164</c:v>
                </c:pt>
                <c:pt idx="44">
                  <c:v>1.8618716821621699</c:v>
                </c:pt>
                <c:pt idx="45">
                  <c:v>1.47983465980399</c:v>
                </c:pt>
                <c:pt idx="46">
                  <c:v>1.41940682191802</c:v>
                </c:pt>
                <c:pt idx="47">
                  <c:v>1.45085710116803</c:v>
                </c:pt>
                <c:pt idx="48">
                  <c:v>1.6427762094721601</c:v>
                </c:pt>
                <c:pt idx="49">
                  <c:v>2.5467563628579701</c:v>
                </c:pt>
                <c:pt idx="50">
                  <c:v>2.6232498342687101</c:v>
                </c:pt>
                <c:pt idx="51">
                  <c:v>2.4266395713755</c:v>
                </c:pt>
                <c:pt idx="52">
                  <c:v>2.2143832044223002</c:v>
                </c:pt>
                <c:pt idx="53">
                  <c:v>1.4887041543719399</c:v>
                </c:pt>
                <c:pt idx="54">
                  <c:v>1.3124244403141201</c:v>
                </c:pt>
                <c:pt idx="55">
                  <c:v>1.2681589630061501</c:v>
                </c:pt>
                <c:pt idx="56">
                  <c:v>1.3636926960256199</c:v>
                </c:pt>
                <c:pt idx="57">
                  <c:v>1.64425196211469</c:v>
                </c:pt>
                <c:pt idx="58">
                  <c:v>1.4455146794976499</c:v>
                </c:pt>
                <c:pt idx="59">
                  <c:v>1.252971949859</c:v>
                </c:pt>
                <c:pt idx="60">
                  <c:v>1.2854069435609199</c:v>
                </c:pt>
                <c:pt idx="61">
                  <c:v>1.42149153095979</c:v>
                </c:pt>
                <c:pt idx="62">
                  <c:v>1.8783561020069499</c:v>
                </c:pt>
                <c:pt idx="63">
                  <c:v>1.78779620754472</c:v>
                </c:pt>
                <c:pt idx="64">
                  <c:v>1.61082547944148</c:v>
                </c:pt>
                <c:pt idx="65">
                  <c:v>2.1871916716861501</c:v>
                </c:pt>
                <c:pt idx="66">
                  <c:v>2.2789141756715101</c:v>
                </c:pt>
                <c:pt idx="67">
                  <c:v>1.60625372946401</c:v>
                </c:pt>
                <c:pt idx="68">
                  <c:v>1.4300933059803</c:v>
                </c:pt>
                <c:pt idx="69">
                  <c:v>1.39097644823357</c:v>
                </c:pt>
                <c:pt idx="70">
                  <c:v>1.4111055864612601</c:v>
                </c:pt>
                <c:pt idx="71">
                  <c:v>1.5286290081610701</c:v>
                </c:pt>
                <c:pt idx="72">
                  <c:v>1.5624114527414801</c:v>
                </c:pt>
                <c:pt idx="73">
                  <c:v>1.5405758877420199</c:v>
                </c:pt>
                <c:pt idx="74">
                  <c:v>1.74420082912915</c:v>
                </c:pt>
                <c:pt idx="75">
                  <c:v>1.83779207894826</c:v>
                </c:pt>
                <c:pt idx="76">
                  <c:v>1.7047479369865399</c:v>
                </c:pt>
                <c:pt idx="77">
                  <c:v>1.46416657323558</c:v>
                </c:pt>
                <c:pt idx="78">
                  <c:v>1.40240893535724</c:v>
                </c:pt>
                <c:pt idx="79">
                  <c:v>1.5042940983450099</c:v>
                </c:pt>
                <c:pt idx="80">
                  <c:v>1.5694862199147599</c:v>
                </c:pt>
                <c:pt idx="81">
                  <c:v>1.39543901829279</c:v>
                </c:pt>
                <c:pt idx="82">
                  <c:v>1.3117610057309801</c:v>
                </c:pt>
                <c:pt idx="83">
                  <c:v>1.3031312015401799</c:v>
                </c:pt>
                <c:pt idx="84">
                  <c:v>1.32406070826942</c:v>
                </c:pt>
                <c:pt idx="85">
                  <c:v>1.43192282483224</c:v>
                </c:pt>
                <c:pt idx="86">
                  <c:v>1.58023750055998</c:v>
                </c:pt>
                <c:pt idx="87">
                  <c:v>1.59893153343667</c:v>
                </c:pt>
                <c:pt idx="88">
                  <c:v>1.5342682637296601</c:v>
                </c:pt>
                <c:pt idx="89">
                  <c:v>1.60194864173388</c:v>
                </c:pt>
                <c:pt idx="90">
                  <c:v>1.5583354843456401</c:v>
                </c:pt>
                <c:pt idx="91">
                  <c:v>1.3566048269834301</c:v>
                </c:pt>
                <c:pt idx="92">
                  <c:v>1.3039166895171901</c:v>
                </c:pt>
                <c:pt idx="93">
                  <c:v>1.3466327414146999</c:v>
                </c:pt>
                <c:pt idx="94">
                  <c:v>1.3912324304158601</c:v>
                </c:pt>
                <c:pt idx="95">
                  <c:v>1.3300635436966499</c:v>
                </c:pt>
                <c:pt idx="96">
                  <c:v>1.2884196402641299</c:v>
                </c:pt>
                <c:pt idx="97">
                  <c:v>1.2926600872055001</c:v>
                </c:pt>
                <c:pt idx="98">
                  <c:v>1.3360730188418899</c:v>
                </c:pt>
                <c:pt idx="99">
                  <c:v>1.43942118620829</c:v>
                </c:pt>
                <c:pt idx="100">
                  <c:v>1.49252780571273</c:v>
                </c:pt>
              </c:numCache>
            </c:numRef>
          </c:yVal>
          <c:smooth val="1"/>
          <c:extLst>
            <c:ext xmlns:c16="http://schemas.microsoft.com/office/drawing/2014/chart" uri="{C3380CC4-5D6E-409C-BE32-E72D297353CC}">
              <c16:uniqueId val="{00000000-10FA-BE4D-8409-32C01A453D7D}"/>
            </c:ext>
          </c:extLst>
        </c:ser>
        <c:ser>
          <c:idx val="1"/>
          <c:order val="1"/>
          <c:tx>
            <c:strRef>
              <c:f>'g(r)'!$J$3:$L$3</c:f>
              <c:strCache>
                <c:ptCount val="1"/>
                <c:pt idx="0">
                  <c:v>C600</c:v>
                </c:pt>
              </c:strCache>
            </c:strRef>
          </c:tx>
          <c:spPr>
            <a:ln w="19050" cap="rnd">
              <a:solidFill>
                <a:srgbClr val="92D050"/>
              </a:solidFill>
              <a:prstDash val="solid"/>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'g(r)'!$K$5:$K$105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6.9666268192676998E-3</c:v>
                </c:pt>
                <c:pt idx="12">
                  <c:v>0.44282529613567401</c:v>
                </c:pt>
                <c:pt idx="13">
                  <c:v>5.2900746570682902</c:v>
                </c:pt>
                <c:pt idx="14">
                  <c:v>27.050738667245099</c:v>
                </c:pt>
                <c:pt idx="15">
                  <c:v>3.47569831455086</c:v>
                </c:pt>
                <c:pt idx="16">
                  <c:v>0.23098574273533301</c:v>
                </c:pt>
                <c:pt idx="17">
                  <c:v>7.3550766633806997E-2</c:v>
                </c:pt>
                <c:pt idx="18">
                  <c:v>3.7997433719911003E-2</c:v>
                </c:pt>
                <c:pt idx="19">
                  <c:v>3.23278372103167E-2</c:v>
                </c:pt>
                <c:pt idx="20">
                  <c:v>4.7072431963907702E-2</c:v>
                </c:pt>
                <c:pt idx="21">
                  <c:v>4.1773496495916697E-2</c:v>
                </c:pt>
                <c:pt idx="22">
                  <c:v>0.18530973113170701</c:v>
                </c:pt>
                <c:pt idx="23">
                  <c:v>1.2273027013742299</c:v>
                </c:pt>
                <c:pt idx="24">
                  <c:v>9.5606439403373997</c:v>
                </c:pt>
                <c:pt idx="25">
                  <c:v>9.6698280022707497</c:v>
                </c:pt>
                <c:pt idx="26">
                  <c:v>1.12361478941682</c:v>
                </c:pt>
                <c:pt idx="27">
                  <c:v>0.76827486565656899</c:v>
                </c:pt>
                <c:pt idx="28">
                  <c:v>4.2212677173669002</c:v>
                </c:pt>
                <c:pt idx="29">
                  <c:v>2.47813279137281</c:v>
                </c:pt>
                <c:pt idx="30">
                  <c:v>0.84154523008669302</c:v>
                </c:pt>
                <c:pt idx="31">
                  <c:v>0.86958816976596598</c:v>
                </c:pt>
                <c:pt idx="32">
                  <c:v>1.0834468092474601</c:v>
                </c:pt>
                <c:pt idx="33">
                  <c:v>1.2306528992747501</c:v>
                </c:pt>
                <c:pt idx="34">
                  <c:v>1.3146570053422899</c:v>
                </c:pt>
                <c:pt idx="35">
                  <c:v>1.4710400361390401</c:v>
                </c:pt>
                <c:pt idx="36">
                  <c:v>1.84704405298563</c:v>
                </c:pt>
                <c:pt idx="37">
                  <c:v>3.7290191001097299</c:v>
                </c:pt>
                <c:pt idx="38">
                  <c:v>5.56816828580211</c:v>
                </c:pt>
                <c:pt idx="39">
                  <c:v>1.78373994344485</c:v>
                </c:pt>
                <c:pt idx="40">
                  <c:v>1.4954767059535701</c:v>
                </c:pt>
                <c:pt idx="41">
                  <c:v>1.66601295278224</c:v>
                </c:pt>
                <c:pt idx="42">
                  <c:v>2.7065290980430299</c:v>
                </c:pt>
                <c:pt idx="43">
                  <c:v>4.5397007236425999</c:v>
                </c:pt>
                <c:pt idx="44">
                  <c:v>1.83085957654381</c:v>
                </c:pt>
                <c:pt idx="45">
                  <c:v>1.5614083171522199</c:v>
                </c:pt>
                <c:pt idx="46">
                  <c:v>1.48018904931926</c:v>
                </c:pt>
                <c:pt idx="47">
                  <c:v>1.52154510682543</c:v>
                </c:pt>
                <c:pt idx="48">
                  <c:v>1.7325977883164401</c:v>
                </c:pt>
                <c:pt idx="49">
                  <c:v>3.0774437017115202</c:v>
                </c:pt>
                <c:pt idx="50">
                  <c:v>2.9864912797302701</c:v>
                </c:pt>
                <c:pt idx="51">
                  <c:v>2.9283915028002401</c:v>
                </c:pt>
                <c:pt idx="52">
                  <c:v>2.6522788075644201</c:v>
                </c:pt>
                <c:pt idx="53">
                  <c:v>1.6016347605930801</c:v>
                </c:pt>
                <c:pt idx="54">
                  <c:v>1.43188959222429</c:v>
                </c:pt>
                <c:pt idx="55">
                  <c:v>1.38522473762582</c:v>
                </c:pt>
                <c:pt idx="56">
                  <c:v>1.4965661275122499</c:v>
                </c:pt>
                <c:pt idx="57">
                  <c:v>1.9771782099013999</c:v>
                </c:pt>
                <c:pt idx="58">
                  <c:v>1.5850989624063101</c:v>
                </c:pt>
                <c:pt idx="59">
                  <c:v>1.3720427182338699</c:v>
                </c:pt>
                <c:pt idx="60">
                  <c:v>1.43068753399503</c:v>
                </c:pt>
                <c:pt idx="61">
                  <c:v>1.56372018452381</c:v>
                </c:pt>
                <c:pt idx="62">
                  <c:v>2.3272579477092301</c:v>
                </c:pt>
                <c:pt idx="63">
                  <c:v>2.00051813798816</c:v>
                </c:pt>
                <c:pt idx="64">
                  <c:v>1.77916398989751</c:v>
                </c:pt>
                <c:pt idx="65">
                  <c:v>2.6887111739849501</c:v>
                </c:pt>
                <c:pt idx="66">
                  <c:v>2.7926699215698498</c:v>
                </c:pt>
                <c:pt idx="67">
                  <c:v>1.70862782293031</c:v>
                </c:pt>
                <c:pt idx="68">
                  <c:v>1.54542396123535</c:v>
                </c:pt>
                <c:pt idx="69">
                  <c:v>1.5086158167432699</c:v>
                </c:pt>
                <c:pt idx="70">
                  <c:v>1.54539174004544</c:v>
                </c:pt>
                <c:pt idx="71">
                  <c:v>1.73116876878496</c:v>
                </c:pt>
                <c:pt idx="72">
                  <c:v>1.76439169910324</c:v>
                </c:pt>
                <c:pt idx="73">
                  <c:v>1.68195154220798</c:v>
                </c:pt>
                <c:pt idx="74">
                  <c:v>2.0774946579449201</c:v>
                </c:pt>
                <c:pt idx="75">
                  <c:v>2.1525444696271698</c:v>
                </c:pt>
                <c:pt idx="76">
                  <c:v>1.9979415791583099</c:v>
                </c:pt>
                <c:pt idx="77">
                  <c:v>1.62154643294616</c:v>
                </c:pt>
                <c:pt idx="78">
                  <c:v>1.5714380907630401</c:v>
                </c:pt>
                <c:pt idx="79">
                  <c:v>1.70045452239122</c:v>
                </c:pt>
                <c:pt idx="80">
                  <c:v>1.8434758273608101</c:v>
                </c:pt>
                <c:pt idx="81">
                  <c:v>1.54566685283573</c:v>
                </c:pt>
                <c:pt idx="82">
                  <c:v>1.4725652831827001</c:v>
                </c:pt>
                <c:pt idx="83">
                  <c:v>1.4722499273346199</c:v>
                </c:pt>
                <c:pt idx="84">
                  <c:v>1.51185386478745</c:v>
                </c:pt>
                <c:pt idx="85">
                  <c:v>1.6714337714137599</c:v>
                </c:pt>
                <c:pt idx="86">
                  <c:v>1.88616585249725</c:v>
                </c:pt>
                <c:pt idx="87">
                  <c:v>1.8862196007085399</c:v>
                </c:pt>
                <c:pt idx="88">
                  <c:v>1.76072298221629</c:v>
                </c:pt>
                <c:pt idx="89">
                  <c:v>1.93865557390244</c:v>
                </c:pt>
                <c:pt idx="90">
                  <c:v>1.80816981133447</c:v>
                </c:pt>
                <c:pt idx="91">
                  <c:v>1.5238668433645299</c:v>
                </c:pt>
                <c:pt idx="92">
                  <c:v>1.4838334839198399</c:v>
                </c:pt>
                <c:pt idx="93">
                  <c:v>1.5817452387639399</c:v>
                </c:pt>
                <c:pt idx="94">
                  <c:v>1.63818327518374</c:v>
                </c:pt>
                <c:pt idx="95">
                  <c:v>1.5084807820138899</c:v>
                </c:pt>
                <c:pt idx="96">
                  <c:v>1.4879672074699799</c:v>
                </c:pt>
                <c:pt idx="97">
                  <c:v>1.48444917918981</c:v>
                </c:pt>
                <c:pt idx="98">
                  <c:v>1.54970923940167</c:v>
                </c:pt>
                <c:pt idx="99">
                  <c:v>1.7095160618768901</c:v>
                </c:pt>
                <c:pt idx="100">
                  <c:v>1.75681461076</c:v>
                </c:pt>
              </c:numCache>
            </c:numRef>
          </c:yVal>
          <c:smooth val="1"/>
          <c:extLst>
            <c:ext xmlns:c16="http://schemas.microsoft.com/office/drawing/2014/chart" uri="{C3380CC4-5D6E-409C-BE32-E72D297353CC}">
              <c16:uniqueId val="{00000001-10FA-BE4D-8409-32C01A453D7D}"/>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'g(r)'!$G$5:$G$105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1.5926707262416202E-2</c:v>
                </c:pt>
                <c:pt idx="12">
                  <c:v>0.55943144042748805</c:v>
                </c:pt>
                <c:pt idx="13">
                  <c:v>7.6037387974239996</c:v>
                </c:pt>
                <c:pt idx="14">
                  <c:v>32.116412324098597</c:v>
                </c:pt>
                <c:pt idx="15">
                  <c:v>6.6160368128952696</c:v>
                </c:pt>
                <c:pt idx="16">
                  <c:v>0.449147710890269</c:v>
                </c:pt>
                <c:pt idx="17">
                  <c:v>9.8695069567427393E-2</c:v>
                </c:pt>
                <c:pt idx="18">
                  <c:v>6.1271529871755298E-2</c:v>
                </c:pt>
                <c:pt idx="19">
                  <c:v>4.2625163588995402E-2</c:v>
                </c:pt>
                <c:pt idx="20">
                  <c:v>6.5372915241941096E-2</c:v>
                </c:pt>
                <c:pt idx="21">
                  <c:v>3.4733078985202198E-2</c:v>
                </c:pt>
                <c:pt idx="22">
                  <c:v>0.25125988867491</c:v>
                </c:pt>
                <c:pt idx="23">
                  <c:v>2.0386013096564901</c:v>
                </c:pt>
                <c:pt idx="24">
                  <c:v>12.079488225831801</c:v>
                </c:pt>
                <c:pt idx="25">
                  <c:v>11.7956100056805</c:v>
                </c:pt>
                <c:pt idx="26">
                  <c:v>1.65518371246885</c:v>
                </c:pt>
                <c:pt idx="27">
                  <c:v>1.32163886562718</c:v>
                </c:pt>
                <c:pt idx="28">
                  <c:v>4.9813664164979299</c:v>
                </c:pt>
                <c:pt idx="29">
                  <c:v>3.1032686356297199</c:v>
                </c:pt>
                <c:pt idx="30">
                  <c:v>1.1584097325528699</c:v>
                </c:pt>
                <c:pt idx="31">
                  <c:v>1.0662631075722999</c:v>
                </c:pt>
                <c:pt idx="32">
                  <c:v>1.2842335161076801</c:v>
                </c:pt>
                <c:pt idx="33">
                  <c:v>1.56213182626042</c:v>
                </c:pt>
                <c:pt idx="34">
                  <c:v>1.7066987788979899</c:v>
                </c:pt>
                <c:pt idx="35">
                  <c:v>1.90950543402689</c:v>
                </c:pt>
                <c:pt idx="36">
                  <c:v>2.4390706471597401</c:v>
                </c:pt>
                <c:pt idx="37">
                  <c:v>4.76700482112809</c:v>
                </c:pt>
                <c:pt idx="38">
                  <c:v>6.4146172651423301</c:v>
                </c:pt>
                <c:pt idx="39">
                  <c:v>2.4318882614750499</c:v>
                </c:pt>
                <c:pt idx="40">
                  <c:v>1.9501591887010701</c:v>
                </c:pt>
                <c:pt idx="41">
                  <c:v>2.2308767982732798</c:v>
                </c:pt>
                <c:pt idx="42">
                  <c:v>3.59052778912472</c:v>
                </c:pt>
                <c:pt idx="43">
                  <c:v>5.1668362894380797</c:v>
                </c:pt>
                <c:pt idx="44">
                  <c:v>2.3828125067772401</c:v>
                </c:pt>
                <c:pt idx="45">
                  <c:v>2.0058520672556801</c:v>
                </c:pt>
                <c:pt idx="46">
                  <c:v>1.93065314610781</c:v>
                </c:pt>
                <c:pt idx="47">
                  <c:v>1.9990912618182699</c:v>
                </c:pt>
                <c:pt idx="48">
                  <c:v>2.35150084484266</c:v>
                </c:pt>
                <c:pt idx="49">
                  <c:v>3.7838377886403198</c:v>
                </c:pt>
                <c:pt idx="50">
                  <c:v>3.7284610058148102</c:v>
                </c:pt>
                <c:pt idx="51">
                  <c:v>3.5506392923236998</c:v>
                </c:pt>
                <c:pt idx="52">
                  <c:v>3.12947421232768</c:v>
                </c:pt>
                <c:pt idx="53">
                  <c:v>1.9975776968446399</c:v>
                </c:pt>
                <c:pt idx="54">
                  <c:v>1.8067244717933699</c:v>
                </c:pt>
                <c:pt idx="55">
                  <c:v>1.78628763828301</c:v>
                </c:pt>
                <c:pt idx="56">
                  <c:v>1.9150103634107001</c:v>
                </c:pt>
                <c:pt idx="57">
                  <c:v>2.35654563311794</c:v>
                </c:pt>
                <c:pt idx="58">
                  <c:v>1.9726913857597099</c:v>
                </c:pt>
                <c:pt idx="59">
                  <c:v>1.7233328785750599</c:v>
                </c:pt>
                <c:pt idx="60">
                  <c:v>1.7973751445439901</c:v>
                </c:pt>
                <c:pt idx="61">
                  <c:v>1.99255501352183</c:v>
                </c:pt>
                <c:pt idx="62">
                  <c:v>2.7308462623889702</c:v>
                </c:pt>
                <c:pt idx="63">
                  <c:v>2.4185211735093199</c:v>
                </c:pt>
                <c:pt idx="64">
                  <c:v>2.2833939921619502</c:v>
                </c:pt>
                <c:pt idx="65">
                  <c:v>3.2108453813784301</c:v>
                </c:pt>
                <c:pt idx="66">
                  <c:v>3.1446477767679801</c:v>
                </c:pt>
                <c:pt idx="67">
                  <c:v>2.1064317306783402</c:v>
                </c:pt>
                <c:pt idx="68">
                  <c:v>1.9145292292589999</c:v>
                </c:pt>
                <c:pt idx="69">
                  <c:v>1.87541524108722</c:v>
                </c:pt>
                <c:pt idx="70">
                  <c:v>1.9059883011901999</c:v>
                </c:pt>
                <c:pt idx="71">
                  <c:v>2.0954018429843</c:v>
                </c:pt>
                <c:pt idx="72">
                  <c:v>2.1437051639388698</c:v>
                </c:pt>
                <c:pt idx="73">
                  <c:v>2.11944150983761</c:v>
                </c:pt>
                <c:pt idx="74">
                  <c:v>2.4797428406331101</c:v>
                </c:pt>
                <c:pt idx="75">
                  <c:v>2.5244870146221099</c:v>
                </c:pt>
                <c:pt idx="76">
                  <c:v>2.30547466567561</c:v>
                </c:pt>
                <c:pt idx="77">
                  <c:v>1.9790578741426099</c:v>
                </c:pt>
                <c:pt idx="78">
                  <c:v>1.9484178672857999</c:v>
                </c:pt>
                <c:pt idx="79">
                  <c:v>2.09913131277523</c:v>
                </c:pt>
                <c:pt idx="80">
                  <c:v>2.1328857919944602</c:v>
                </c:pt>
                <c:pt idx="81">
                  <c:v>1.8730030898196299</c:v>
                </c:pt>
                <c:pt idx="82">
                  <c:v>1.7942424992370301</c:v>
                </c:pt>
                <c:pt idx="83">
                  <c:v>1.8058031215310599</c:v>
                </c:pt>
                <c:pt idx="84">
                  <c:v>1.87627741530184</c:v>
                </c:pt>
                <c:pt idx="85">
                  <c:v>2.0463961458254598</c:v>
                </c:pt>
                <c:pt idx="86">
                  <c:v>2.2118117802407098</c:v>
                </c:pt>
                <c:pt idx="87">
                  <c:v>2.2325241468525299</c:v>
                </c:pt>
                <c:pt idx="88">
                  <c:v>2.14088953139921</c:v>
                </c:pt>
                <c:pt idx="89">
                  <c:v>2.23380849140925</c:v>
                </c:pt>
                <c:pt idx="90">
                  <c:v>2.0884043394826599</c:v>
                </c:pt>
                <c:pt idx="91">
                  <c:v>1.84309685856834</c:v>
                </c:pt>
                <c:pt idx="92">
                  <c:v>1.8172756138644699</c:v>
                </c:pt>
                <c:pt idx="93">
                  <c:v>1.8790863420175199</c:v>
                </c:pt>
                <c:pt idx="94">
                  <c:v>1.8945137372506999</c:v>
                </c:pt>
                <c:pt idx="95">
                  <c:v>1.79641923277108</c:v>
                </c:pt>
                <c:pt idx="96">
                  <c:v>1.7754138653230001</c:v>
                </c:pt>
                <c:pt idx="97">
                  <c:v>1.80414056381145</c:v>
                </c:pt>
                <c:pt idx="98">
                  <c:v>1.8860028578021699</c:v>
                </c:pt>
                <c:pt idx="99">
                  <c:v>2.0093240301366802</c:v>
                </c:pt>
                <c:pt idx="100">
                  <c:v>2.01511721610545</c:v>
                </c:pt>
              </c:numCache>
            </c:numRef>
          </c:yVal>
          <c:smooth val="1"/>
          <c:extLst>
            <c:ext xmlns:c16="http://schemas.microsoft.com/office/drawing/2014/chart" uri="{C3380CC4-5D6E-409C-BE32-E72D297353CC}">
              <c16:uniqueId val="{00000002-10FA-BE4D-8409-32C01A453D7D}"/>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'g(r)'!$C$5:$C$105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2.37631055562635E-2</c:v>
                </c:pt>
                <c:pt idx="12">
                  <c:v>1.45077072918197</c:v>
                </c:pt>
                <c:pt idx="13">
                  <c:v>4.8698216006354604</c:v>
                </c:pt>
                <c:pt idx="14">
                  <c:v>22.388524930954102</c:v>
                </c:pt>
                <c:pt idx="15">
                  <c:v>5.3630770307594799</c:v>
                </c:pt>
                <c:pt idx="16">
                  <c:v>0.75457795436892094</c:v>
                </c:pt>
                <c:pt idx="17">
                  <c:v>0.240786665307436</c:v>
                </c:pt>
                <c:pt idx="18">
                  <c:v>0.14974195056782699</c:v>
                </c:pt>
                <c:pt idx="19">
                  <c:v>9.8697769035475905E-2</c:v>
                </c:pt>
                <c:pt idx="20">
                  <c:v>0.19147433177210099</c:v>
                </c:pt>
                <c:pt idx="21">
                  <c:v>7.4579481245841406E-2</c:v>
                </c:pt>
                <c:pt idx="22">
                  <c:v>0.374705647863735</c:v>
                </c:pt>
                <c:pt idx="23">
                  <c:v>1.7384581701939601</c:v>
                </c:pt>
                <c:pt idx="24">
                  <c:v>8.1714275847527595</c:v>
                </c:pt>
                <c:pt idx="25">
                  <c:v>8.1768711607798199</c:v>
                </c:pt>
                <c:pt idx="26">
                  <c:v>1.6141822187936301</c:v>
                </c:pt>
                <c:pt idx="27">
                  <c:v>1.24522789140954</c:v>
                </c:pt>
                <c:pt idx="28">
                  <c:v>3.4429562338368598</c:v>
                </c:pt>
                <c:pt idx="29">
                  <c:v>2.2136562434314202</c:v>
                </c:pt>
                <c:pt idx="30">
                  <c:v>1.0084944603402299</c:v>
                </c:pt>
                <c:pt idx="31">
                  <c:v>0.94113926481124</c:v>
                </c:pt>
                <c:pt idx="32">
                  <c:v>1.0233379564720999</c:v>
                </c:pt>
                <c:pt idx="33">
                  <c:v>1.06062350877696</c:v>
                </c:pt>
                <c:pt idx="34">
                  <c:v>1.1669128211229001</c:v>
                </c:pt>
                <c:pt idx="35">
                  <c:v>1.3427012701133301</c:v>
                </c:pt>
                <c:pt idx="36">
                  <c:v>1.6575986309852899</c:v>
                </c:pt>
                <c:pt idx="37">
                  <c:v>3.17537362323064</c:v>
                </c:pt>
                <c:pt idx="38">
                  <c:v>4.2782572162087202</c:v>
                </c:pt>
                <c:pt idx="39">
                  <c:v>1.64437548875216</c:v>
                </c:pt>
                <c:pt idx="40">
                  <c:v>1.4019908657028499</c:v>
                </c:pt>
                <c:pt idx="41">
                  <c:v>1.57643524729533</c:v>
                </c:pt>
                <c:pt idx="42">
                  <c:v>2.4292190734048198</c:v>
                </c:pt>
                <c:pt idx="43">
                  <c:v>3.4113197108855302</c:v>
                </c:pt>
                <c:pt idx="44">
                  <c:v>1.60849329830937</c:v>
                </c:pt>
                <c:pt idx="45">
                  <c:v>1.3667549563274299</c:v>
                </c:pt>
                <c:pt idx="46">
                  <c:v>1.3168958804719</c:v>
                </c:pt>
                <c:pt idx="47">
                  <c:v>1.4370345837146601</c:v>
                </c:pt>
                <c:pt idx="48">
                  <c:v>1.6925244013359699</c:v>
                </c:pt>
                <c:pt idx="49">
                  <c:v>2.6245477097832102</c:v>
                </c:pt>
                <c:pt idx="50">
                  <c:v>2.5478823636555199</c:v>
                </c:pt>
                <c:pt idx="51">
                  <c:v>2.4231946408132599</c:v>
                </c:pt>
                <c:pt idx="52">
                  <c:v>2.06698558828539</c:v>
                </c:pt>
                <c:pt idx="53">
                  <c:v>1.3871738871635599</c:v>
                </c:pt>
                <c:pt idx="54">
                  <c:v>1.2989614883382801</c:v>
                </c:pt>
                <c:pt idx="55">
                  <c:v>1.2888809128401499</c:v>
                </c:pt>
                <c:pt idx="56">
                  <c:v>1.3349254006125399</c:v>
                </c:pt>
                <c:pt idx="57">
                  <c:v>1.62763644985694</c:v>
                </c:pt>
                <c:pt idx="58">
                  <c:v>1.36902661341309</c:v>
                </c:pt>
                <c:pt idx="59">
                  <c:v>1.23525586380185</c:v>
                </c:pt>
                <c:pt idx="60">
                  <c:v>1.2875871230262499</c:v>
                </c:pt>
                <c:pt idx="61">
                  <c:v>1.4112521650832399</c:v>
                </c:pt>
                <c:pt idx="62">
                  <c:v>1.8968613043403799</c:v>
                </c:pt>
                <c:pt idx="63">
                  <c:v>1.6492489908088801</c:v>
                </c:pt>
                <c:pt idx="64">
                  <c:v>1.5772824740207001</c:v>
                </c:pt>
                <c:pt idx="65">
                  <c:v>2.1369776970666301</c:v>
                </c:pt>
                <c:pt idx="66">
                  <c:v>2.00648700523687</c:v>
                </c:pt>
                <c:pt idx="67">
                  <c:v>1.3459343484058499</c:v>
                </c:pt>
                <c:pt idx="68">
                  <c:v>1.2782789890430899</c:v>
                </c:pt>
                <c:pt idx="69">
                  <c:v>1.2513615663600699</c:v>
                </c:pt>
                <c:pt idx="70">
                  <c:v>1.29354166704694</c:v>
                </c:pt>
                <c:pt idx="71">
                  <c:v>1.4353569168389599</c:v>
                </c:pt>
                <c:pt idx="72">
                  <c:v>1.4455323674462</c:v>
                </c:pt>
                <c:pt idx="73">
                  <c:v>1.41608993585264</c:v>
                </c:pt>
                <c:pt idx="74">
                  <c:v>1.66902240539864</c:v>
                </c:pt>
                <c:pt idx="75">
                  <c:v>1.67339291911067</c:v>
                </c:pt>
                <c:pt idx="76">
                  <c:v>1.4961157508252101</c:v>
                </c:pt>
                <c:pt idx="77">
                  <c:v>1.3022431874766001</c:v>
                </c:pt>
                <c:pt idx="78">
                  <c:v>1.2909670724209501</c:v>
                </c:pt>
                <c:pt idx="79">
                  <c:v>1.39338472236697</c:v>
                </c:pt>
                <c:pt idx="80">
                  <c:v>1.40835304036474</c:v>
                </c:pt>
                <c:pt idx="81">
                  <c:v>1.2455900233252699</c:v>
                </c:pt>
                <c:pt idx="82">
                  <c:v>1.21488383677351</c:v>
                </c:pt>
                <c:pt idx="83">
                  <c:v>1.23939406257354</c:v>
                </c:pt>
                <c:pt idx="84">
                  <c:v>1.27253545524682</c:v>
                </c:pt>
                <c:pt idx="85">
                  <c:v>1.38992147700797</c:v>
                </c:pt>
                <c:pt idx="86">
                  <c:v>1.4994292326960901</c:v>
                </c:pt>
                <c:pt idx="87">
                  <c:v>1.4868634113788901</c:v>
                </c:pt>
                <c:pt idx="88">
                  <c:v>1.4222629199901899</c:v>
                </c:pt>
                <c:pt idx="89">
                  <c:v>1.4939907840664499</c:v>
                </c:pt>
                <c:pt idx="90">
                  <c:v>1.38090928603982</c:v>
                </c:pt>
                <c:pt idx="91">
                  <c:v>1.2266895600360801</c:v>
                </c:pt>
                <c:pt idx="92">
                  <c:v>1.2350354719765999</c:v>
                </c:pt>
                <c:pt idx="93">
                  <c:v>1.29636081142702</c:v>
                </c:pt>
                <c:pt idx="94">
                  <c:v>1.2749978716481101</c:v>
                </c:pt>
                <c:pt idx="95">
                  <c:v>1.21553330438786</c:v>
                </c:pt>
                <c:pt idx="96">
                  <c:v>1.21166702952392</c:v>
                </c:pt>
                <c:pt idx="97">
                  <c:v>1.2153912261792901</c:v>
                </c:pt>
                <c:pt idx="98">
                  <c:v>1.2679299711818599</c:v>
                </c:pt>
                <c:pt idx="99">
                  <c:v>1.3527964045566201</c:v>
                </c:pt>
                <c:pt idx="100">
                  <c:v>1.3415968537912799</c:v>
                </c:pt>
              </c:numCache>
            </c:numRef>
          </c:yVal>
          <c:smooth val="1"/>
          <c:extLst>
            <c:ext xmlns:c16="http://schemas.microsoft.com/office/drawing/2014/chart" uri="{C3380CC4-5D6E-409C-BE32-E72D297353CC}">
              <c16:uniqueId val="{00000000-875A-954B-9CEE-B7DF34908164}"/>
            </c:ext>
          </c:extLst>
        </c:ser>
        <c:dLbls>
          <c:showLegendKey val="0"/>
          <c:showVal val="0"/>
          <c:showCatName val="0"/>
          <c:showSerName val="0"/>
          <c:showPercent val="0"/>
          <c:showBubbleSize val="0"/>
        </c:dLbls>
        <c:axId val="443966768"/>
        <c:axId val="444076464"/>
      </c:scatterChart>
      <c:valAx>
        <c:axId val="443966768"/>
        <c:scaling>
          <c:orientation val="minMax"/>
          <c:max val="1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32"/>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valAx>
      <c:spPr>
        <a:noFill/>
        <a:ln>
          <a:noFill/>
        </a:ln>
        <a:effectLst/>
      </c:spPr>
    </c:plotArea>
    <c:legend>
      <c:legendPos val="r"/>
      <c:layout>
        <c:manualLayout>
          <c:xMode val="edge"/>
          <c:yMode val="edge"/>
          <c:x val="0.72114869421519567"/>
          <c:y val="6.6959756878077648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776907693"/>
          <c:y val="4.023544484171857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'g(r)'!$P$5:$P$105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6.2689374151081304E-4</c:v>
                </c:pt>
                <c:pt idx="12">
                  <c:v>5.1121692016060399E-2</c:v>
                </c:pt>
                <c:pt idx="13">
                  <c:v>0.40167470185232101</c:v>
                </c:pt>
                <c:pt idx="14">
                  <c:v>2.3072973416720099</c:v>
                </c:pt>
                <c:pt idx="15">
                  <c:v>2.5402779228920598</c:v>
                </c:pt>
                <c:pt idx="16">
                  <c:v>2.5707718256041301</c:v>
                </c:pt>
                <c:pt idx="17">
                  <c:v>2.5808021254683</c:v>
                </c:pt>
                <c:pt idx="18">
                  <c:v>2.5872352493395199</c:v>
                </c:pt>
                <c:pt idx="19">
                  <c:v>2.5919817305252399</c:v>
                </c:pt>
                <c:pt idx="20">
                  <c:v>2.59738495753541</c:v>
                </c:pt>
                <c:pt idx="21">
                  <c:v>2.6099079063241599</c:v>
                </c:pt>
                <c:pt idx="22">
                  <c:v>2.6739704762899801</c:v>
                </c:pt>
                <c:pt idx="23">
                  <c:v>2.96299834320939</c:v>
                </c:pt>
                <c:pt idx="24">
                  <c:v>4.7971849485797797</c:v>
                </c:pt>
                <c:pt idx="25">
                  <c:v>6.8479185635177702</c:v>
                </c:pt>
                <c:pt idx="26">
                  <c:v>7.21384539606251</c:v>
                </c:pt>
                <c:pt idx="27">
                  <c:v>7.48858904130035</c:v>
                </c:pt>
                <c:pt idx="28">
                  <c:v>8.4562144573637603</c:v>
                </c:pt>
                <c:pt idx="29">
                  <c:v>9.2459513112527407</c:v>
                </c:pt>
                <c:pt idx="30">
                  <c:v>9.5785184411242206</c:v>
                </c:pt>
                <c:pt idx="31">
                  <c:v>9.9263996895383393</c:v>
                </c:pt>
                <c:pt idx="32">
                  <c:v>10.362643103422499</c:v>
                </c:pt>
                <c:pt idx="33">
                  <c:v>10.900204486768001</c:v>
                </c:pt>
                <c:pt idx="34">
                  <c:v>11.5342179500574</c:v>
                </c:pt>
                <c:pt idx="35">
                  <c:v>12.287729301312</c:v>
                </c:pt>
                <c:pt idx="36">
                  <c:v>13.2798483514187</c:v>
                </c:pt>
                <c:pt idx="37">
                  <c:v>15.2821171097213</c:v>
                </c:pt>
                <c:pt idx="38">
                  <c:v>17.9742525784736</c:v>
                </c:pt>
                <c:pt idx="39">
                  <c:v>19.191426481782699</c:v>
                </c:pt>
                <c:pt idx="40">
                  <c:v>20.205456960759399</c:v>
                </c:pt>
                <c:pt idx="41">
                  <c:v>21.363777482573798</c:v>
                </c:pt>
                <c:pt idx="42">
                  <c:v>23.253638222606899</c:v>
                </c:pt>
                <c:pt idx="43">
                  <c:v>25.925459348926001</c:v>
                </c:pt>
                <c:pt idx="44">
                  <c:v>27.473200292550398</c:v>
                </c:pt>
                <c:pt idx="45">
                  <c:v>28.759272803259801</c:v>
                </c:pt>
                <c:pt idx="46">
                  <c:v>30.0476289983133</c:v>
                </c:pt>
                <c:pt idx="47">
                  <c:v>31.4217651536635</c:v>
                </c:pt>
                <c:pt idx="48">
                  <c:v>33.043882561905697</c:v>
                </c:pt>
                <c:pt idx="49">
                  <c:v>35.663432691015998</c:v>
                </c:pt>
                <c:pt idx="50">
                  <c:v>38.471722614445397</c:v>
                </c:pt>
                <c:pt idx="51">
                  <c:v>41.173470453900897</c:v>
                </c:pt>
                <c:pt idx="52">
                  <c:v>43.735570249414103</c:v>
                </c:pt>
                <c:pt idx="53">
                  <c:v>45.524262280400599</c:v>
                </c:pt>
                <c:pt idx="54">
                  <c:v>47.160723614490202</c:v>
                </c:pt>
                <c:pt idx="55">
                  <c:v>48.800453751660498</c:v>
                </c:pt>
                <c:pt idx="56">
                  <c:v>50.627849008164503</c:v>
                </c:pt>
                <c:pt idx="57">
                  <c:v>52.9098914876785</c:v>
                </c:pt>
                <c:pt idx="58">
                  <c:v>54.986536710598898</c:v>
                </c:pt>
                <c:pt idx="59">
                  <c:v>56.848590235383597</c:v>
                </c:pt>
                <c:pt idx="60">
                  <c:v>58.823678672179298</c:v>
                </c:pt>
                <c:pt idx="61">
                  <c:v>61.080600623908502</c:v>
                </c:pt>
                <c:pt idx="62">
                  <c:v>64.1607683926146</c:v>
                </c:pt>
                <c:pt idx="63">
                  <c:v>67.186784482887205</c:v>
                </c:pt>
                <c:pt idx="64">
                  <c:v>69.999940295834094</c:v>
                </c:pt>
                <c:pt idx="65">
                  <c:v>73.938877860202695</c:v>
                </c:pt>
                <c:pt idx="66">
                  <c:v>78.169395644581101</c:v>
                </c:pt>
                <c:pt idx="67">
                  <c:v>81.241443646730403</c:v>
                </c:pt>
                <c:pt idx="68">
                  <c:v>84.058345896084901</c:v>
                </c:pt>
                <c:pt idx="69">
                  <c:v>86.878755765183499</c:v>
                </c:pt>
                <c:pt idx="70">
                  <c:v>89.822917444064601</c:v>
                </c:pt>
                <c:pt idx="71">
                  <c:v>93.103392689224904</c:v>
                </c:pt>
                <c:pt idx="72">
                  <c:v>96.550726151917203</c:v>
                </c:pt>
                <c:pt idx="73">
                  <c:v>100.04427063898299</c:v>
                </c:pt>
                <c:pt idx="74">
                  <c:v>104.108064540203</c:v>
                </c:pt>
                <c:pt idx="75">
                  <c:v>108.50548532023799</c:v>
                </c:pt>
                <c:pt idx="76">
                  <c:v>112.69334447811001</c:v>
                </c:pt>
                <c:pt idx="77">
                  <c:v>116.38485305312101</c:v>
                </c:pt>
                <c:pt idx="78">
                  <c:v>120.012657283161</c:v>
                </c:pt>
                <c:pt idx="79">
                  <c:v>124.00373151036599</c:v>
                </c:pt>
                <c:pt idx="80">
                  <c:v>128.27311670671801</c:v>
                </c:pt>
                <c:pt idx="81">
                  <c:v>132.16399241757</c:v>
                </c:pt>
                <c:pt idx="82">
                  <c:v>135.91196620744199</c:v>
                </c:pt>
                <c:pt idx="83">
                  <c:v>139.72613699120799</c:v>
                </c:pt>
                <c:pt idx="84">
                  <c:v>143.69479230413299</c:v>
                </c:pt>
                <c:pt idx="85">
                  <c:v>148.08889950296199</c:v>
                </c:pt>
                <c:pt idx="86">
                  <c:v>153.052315775333</c:v>
                </c:pt>
                <c:pt idx="87">
                  <c:v>158.19097870053801</c:v>
                </c:pt>
                <c:pt idx="88">
                  <c:v>163.235413525978</c:v>
                </c:pt>
                <c:pt idx="89">
                  <c:v>168.621968147827</c:v>
                </c:pt>
                <c:pt idx="90">
                  <c:v>173.97968565756599</c:v>
                </c:pt>
                <c:pt idx="91">
                  <c:v>178.747496156544</c:v>
                </c:pt>
                <c:pt idx="92">
                  <c:v>183.43097452124701</c:v>
                </c:pt>
                <c:pt idx="93">
                  <c:v>188.37300177619801</c:v>
                </c:pt>
                <c:pt idx="94">
                  <c:v>193.58842933265601</c:v>
                </c:pt>
                <c:pt idx="95">
                  <c:v>198.68071704703101</c:v>
                </c:pt>
                <c:pt idx="96">
                  <c:v>203.71721121841199</c:v>
                </c:pt>
                <c:pt idx="97">
                  <c:v>208.875516814185</c:v>
                </c:pt>
                <c:pt idx="98">
                  <c:v>214.317118676955</c:v>
                </c:pt>
                <c:pt idx="99">
                  <c:v>220.299117870949</c:v>
                </c:pt>
                <c:pt idx="100">
                  <c:v>226.62705792796601</c:v>
                </c:pt>
              </c:numCache>
            </c:numRef>
          </c:yVal>
          <c:smooth val="1"/>
          <c:extLst>
            <c:ext xmlns:c16="http://schemas.microsoft.com/office/drawing/2014/chart" uri="{C3380CC4-5D6E-409C-BE32-E72D297353CC}">
              <c16:uniqueId val="{00000000-B21D-7947-977F-6598B63DE2EC}"/>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'g(r)'!$L$5:$L$105</c:f>
              <c:numCache>
                <c:formatCode>General</c:formatCode>
                <c:ptCount val="101"/>
                <c:pt idx="0">
                  <c:v>0</c:v>
                </c:pt>
                <c:pt idx="1">
                  <c:v>0</c:v>
                </c:pt>
                <c:pt idx="2">
                  <c:v>0</c:v>
                </c:pt>
                <c:pt idx="3">
                  <c:v>0</c:v>
                </c:pt>
                <c:pt idx="4">
                  <c:v>0</c:v>
                </c:pt>
                <c:pt idx="5">
                  <c:v>0</c:v>
                </c:pt>
                <c:pt idx="6">
                  <c:v>0</c:v>
                </c:pt>
                <c:pt idx="7">
                  <c:v>0</c:v>
                </c:pt>
                <c:pt idx="8">
                  <c:v>0</c:v>
                </c:pt>
                <c:pt idx="9">
                  <c:v>0</c:v>
                </c:pt>
                <c:pt idx="10" formatCode="0.00E+00">
                  <c:v>0</c:v>
                </c:pt>
                <c:pt idx="11">
                  <c:v>3.04396628807335E-4</c:v>
                </c:pt>
                <c:pt idx="12">
                  <c:v>2.3210242946559299E-2</c:v>
                </c:pt>
                <c:pt idx="13">
                  <c:v>0.34233205867244998</c:v>
                </c:pt>
                <c:pt idx="14">
                  <c:v>2.2247969103742098</c:v>
                </c:pt>
                <c:pt idx="15">
                  <c:v>2.5011890493312698</c:v>
                </c:pt>
                <c:pt idx="16">
                  <c:v>2.5220021688259702</c:v>
                </c:pt>
                <c:pt idx="17">
                  <c:v>2.5294598862317499</c:v>
                </c:pt>
                <c:pt idx="18">
                  <c:v>2.5337594886136601</c:v>
                </c:pt>
                <c:pt idx="19">
                  <c:v>2.5378307935239599</c:v>
                </c:pt>
                <c:pt idx="20">
                  <c:v>2.5443753210433102</c:v>
                </c:pt>
                <c:pt idx="21">
                  <c:v>2.5507676502482699</c:v>
                </c:pt>
                <c:pt idx="22">
                  <c:v>2.5818161063866198</c:v>
                </c:pt>
                <c:pt idx="23">
                  <c:v>2.8060803226604198</c:v>
                </c:pt>
                <c:pt idx="24">
                  <c:v>4.7050586914749903</c:v>
                </c:pt>
                <c:pt idx="25">
                  <c:v>6.78572379810893</c:v>
                </c:pt>
                <c:pt idx="26">
                  <c:v>7.0468200064684199</c:v>
                </c:pt>
                <c:pt idx="27">
                  <c:v>7.2390464775602599</c:v>
                </c:pt>
                <c:pt idx="28">
                  <c:v>8.3735707627037996</c:v>
                </c:pt>
                <c:pt idx="29">
                  <c:v>9.0871906093640007</c:v>
                </c:pt>
                <c:pt idx="30">
                  <c:v>9.3462321404790405</c:v>
                </c:pt>
                <c:pt idx="31">
                  <c:v>9.6317561783003196</c:v>
                </c:pt>
                <c:pt idx="32">
                  <c:v>10.010463634115199</c:v>
                </c:pt>
                <c:pt idx="33">
                  <c:v>10.4674390731122</c:v>
                </c:pt>
                <c:pt idx="34">
                  <c:v>10.9852177387135</c:v>
                </c:pt>
                <c:pt idx="35">
                  <c:v>11.5986530449175</c:v>
                </c:pt>
                <c:pt idx="36">
                  <c:v>12.4129140269771</c:v>
                </c:pt>
                <c:pt idx="37">
                  <c:v>14.147936761600301</c:v>
                </c:pt>
                <c:pt idx="38">
                  <c:v>16.8788311169453</c:v>
                </c:pt>
                <c:pt idx="39">
                  <c:v>17.799745067823299</c:v>
                </c:pt>
                <c:pt idx="40">
                  <c:v>18.611380628959498</c:v>
                </c:pt>
                <c:pt idx="41">
                  <c:v>19.5607176150524</c:v>
                </c:pt>
                <c:pt idx="42">
                  <c:v>21.178357399691699</c:v>
                </c:pt>
                <c:pt idx="43">
                  <c:v>24.020660921180198</c:v>
                </c:pt>
                <c:pt idx="44">
                  <c:v>25.2203641344672</c:v>
                </c:pt>
                <c:pt idx="45">
                  <c:v>26.289861689781699</c:v>
                </c:pt>
                <c:pt idx="46">
                  <c:v>27.348819511823901</c:v>
                </c:pt>
                <c:pt idx="47">
                  <c:v>28.4846755322184</c:v>
                </c:pt>
                <c:pt idx="48">
                  <c:v>29.833190647413499</c:v>
                </c:pt>
                <c:pt idx="49">
                  <c:v>32.328063466697103</c:v>
                </c:pt>
                <c:pt idx="50">
                  <c:v>34.848201206171602</c:v>
                </c:pt>
                <c:pt idx="51">
                  <c:v>37.417955596141702</c:v>
                </c:pt>
                <c:pt idx="52">
                  <c:v>39.836767307801999</c:v>
                </c:pt>
                <c:pt idx="53">
                  <c:v>41.3534996099918</c:v>
                </c:pt>
                <c:pt idx="54">
                  <c:v>42.760801324125303</c:v>
                </c:pt>
                <c:pt idx="55">
                  <c:v>44.1725928885337</c:v>
                </c:pt>
                <c:pt idx="56">
                  <c:v>45.7533626315088</c:v>
                </c:pt>
                <c:pt idx="57">
                  <c:v>47.916290927077902</c:v>
                </c:pt>
                <c:pt idx="58">
                  <c:v>49.7111275992618</c:v>
                </c:pt>
                <c:pt idx="59">
                  <c:v>51.318303749785898</c:v>
                </c:pt>
                <c:pt idx="60">
                  <c:v>53.050929360957298</c:v>
                </c:pt>
                <c:pt idx="61">
                  <c:v>55.007705039666597</c:v>
                </c:pt>
                <c:pt idx="62">
                  <c:v>58.015486178490498</c:v>
                </c:pt>
                <c:pt idx="63">
                  <c:v>60.6847021669235</c:v>
                </c:pt>
                <c:pt idx="64">
                  <c:v>63.134029640621698</c:v>
                </c:pt>
                <c:pt idx="65">
                  <c:v>66.9507448205011</c:v>
                </c:pt>
                <c:pt idx="66">
                  <c:v>71.036851016874905</c:v>
                </c:pt>
                <c:pt idx="67">
                  <c:v>73.612693339421199</c:v>
                </c:pt>
                <c:pt idx="68">
                  <c:v>76.012061716416397</c:v>
                </c:pt>
                <c:pt idx="69">
                  <c:v>78.422844966991903</c:v>
                </c:pt>
                <c:pt idx="70">
                  <c:v>80.964518767954601</c:v>
                </c:pt>
                <c:pt idx="71">
                  <c:v>83.893004584974193</c:v>
                </c:pt>
                <c:pt idx="72">
                  <c:v>86.961436752087906</c:v>
                </c:pt>
                <c:pt idx="73">
                  <c:v>89.967657858189199</c:v>
                </c:pt>
                <c:pt idx="74">
                  <c:v>93.782698856610097</c:v>
                </c:pt>
                <c:pt idx="75">
                  <c:v>97.842626942906605</c:v>
                </c:pt>
                <c:pt idx="76">
                  <c:v>101.711355896733</c:v>
                </c:pt>
                <c:pt idx="77">
                  <c:v>104.933964956338</c:v>
                </c:pt>
                <c:pt idx="78">
                  <c:v>108.138081920742</c:v>
                </c:pt>
                <c:pt idx="79">
                  <c:v>111.693967239312</c:v>
                </c:pt>
                <c:pt idx="80">
                  <c:v>115.646633563533</c:v>
                </c:pt>
                <c:pt idx="81">
                  <c:v>119.043585792287</c:v>
                </c:pt>
                <c:pt idx="82">
                  <c:v>122.35987291440701</c:v>
                </c:pt>
                <c:pt idx="83">
                  <c:v>125.756216349903</c:v>
                </c:pt>
                <c:pt idx="84">
                  <c:v>129.328006392329</c:v>
                </c:pt>
                <c:pt idx="85">
                  <c:v>133.37058387078301</c:v>
                </c:pt>
                <c:pt idx="86">
                  <c:v>138.040066206266</c:v>
                </c:pt>
                <c:pt idx="87">
                  <c:v>142.818408386127</c:v>
                </c:pt>
                <c:pt idx="88">
                  <c:v>147.38100945532</c:v>
                </c:pt>
                <c:pt idx="89">
                  <c:v>152.519300648745</c:v>
                </c:pt>
                <c:pt idx="90">
                  <c:v>157.419173182657</c:v>
                </c:pt>
                <c:pt idx="91">
                  <c:v>161.64027928390601</c:v>
                </c:pt>
                <c:pt idx="92">
                  <c:v>165.841066910183</c:v>
                </c:pt>
                <c:pt idx="93">
                  <c:v>170.416528736944</c:v>
                </c:pt>
                <c:pt idx="94">
                  <c:v>175.25689172992401</c:v>
                </c:pt>
                <c:pt idx="95">
                  <c:v>179.80895306584401</c:v>
                </c:pt>
                <c:pt idx="96">
                  <c:v>184.39362289062601</c:v>
                </c:pt>
                <c:pt idx="97">
                  <c:v>189.06249643285199</c:v>
                </c:pt>
                <c:pt idx="98">
                  <c:v>194.03725053745001</c:v>
                </c:pt>
                <c:pt idx="99">
                  <c:v>199.637121168883</c:v>
                </c:pt>
                <c:pt idx="100">
                  <c:v>205.50809504784701</c:v>
                </c:pt>
              </c:numCache>
            </c:numRef>
          </c:yVal>
          <c:smooth val="1"/>
          <c:extLst>
            <c:ext xmlns:c16="http://schemas.microsoft.com/office/drawing/2014/chart" uri="{C3380CC4-5D6E-409C-BE32-E72D297353CC}">
              <c16:uniqueId val="{00000001-B21D-7947-977F-6598B63DE2EC}"/>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'g(r)'!$H$5:$H$105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5.0784783609211098E-4</c:v>
                </c:pt>
                <c:pt idx="12">
                  <c:v>2.1644897980775801E-2</c:v>
                </c:pt>
                <c:pt idx="13">
                  <c:v>0.35635259452053297</c:v>
                </c:pt>
                <c:pt idx="14">
                  <c:v>1.98778837557463</c:v>
                </c:pt>
                <c:pt idx="15">
                  <c:v>2.37182714129279</c:v>
                </c:pt>
                <c:pt idx="16">
                  <c:v>2.4013500288309402</c:v>
                </c:pt>
                <c:pt idx="17">
                  <c:v>2.4086609216380199</c:v>
                </c:pt>
                <c:pt idx="18">
                  <c:v>2.4136991953785798</c:v>
                </c:pt>
                <c:pt idx="19">
                  <c:v>2.4176371321409502</c:v>
                </c:pt>
                <c:pt idx="20">
                  <c:v>2.4242687784672499</c:v>
                </c:pt>
                <c:pt idx="21">
                  <c:v>2.42811995789094</c:v>
                </c:pt>
                <c:pt idx="22">
                  <c:v>2.45884263594187</c:v>
                </c:pt>
                <c:pt idx="23">
                  <c:v>2.7307147429284799</c:v>
                </c:pt>
                <c:pt idx="24">
                  <c:v>4.4819222040596003</c:v>
                </c:pt>
                <c:pt idx="25">
                  <c:v>6.3346971163764998</c:v>
                </c:pt>
                <c:pt idx="26">
                  <c:v>6.6154248200049697</c:v>
                </c:pt>
                <c:pt idx="27">
                  <c:v>6.8568006644342496</c:v>
                </c:pt>
                <c:pt idx="28">
                  <c:v>7.8340628355895499</c:v>
                </c:pt>
                <c:pt idx="29">
                  <c:v>8.4863468283315608</c:v>
                </c:pt>
                <c:pt idx="30">
                  <c:v>8.7467267619939406</c:v>
                </c:pt>
                <c:pt idx="31">
                  <c:v>9.0025339490988294</c:v>
                </c:pt>
                <c:pt idx="32">
                  <c:v>9.3312236487809006</c:v>
                </c:pt>
                <c:pt idx="33">
                  <c:v>9.7560404797046001</c:v>
                </c:pt>
                <c:pt idx="34">
                  <c:v>10.2481915855961</c:v>
                </c:pt>
                <c:pt idx="35">
                  <c:v>10.831272846539999</c:v>
                </c:pt>
                <c:pt idx="36">
                  <c:v>11.6182677098707</c:v>
                </c:pt>
                <c:pt idx="37">
                  <c:v>13.239337046970601</c:v>
                </c:pt>
                <c:pt idx="38">
                  <c:v>15.5381441335639</c:v>
                </c:pt>
                <c:pt idx="39">
                  <c:v>16.456942438621802</c:v>
                </c:pt>
                <c:pt idx="40">
                  <c:v>17.231274962572598</c:v>
                </c:pt>
                <c:pt idx="41">
                  <c:v>18.160810017298498</c:v>
                </c:pt>
                <c:pt idx="42">
                  <c:v>19.728601884326999</c:v>
                </c:pt>
                <c:pt idx="43">
                  <c:v>22.093270487163601</c:v>
                </c:pt>
                <c:pt idx="44">
                  <c:v>23.2355239561346</c:v>
                </c:pt>
                <c:pt idx="45">
                  <c:v>24.241623420249301</c:v>
                </c:pt>
                <c:pt idx="46">
                  <c:v>25.252938904847301</c:v>
                </c:pt>
                <c:pt idx="47">
                  <c:v>26.345220146746801</c:v>
                </c:pt>
                <c:pt idx="48">
                  <c:v>27.683456327731101</c:v>
                </c:pt>
                <c:pt idx="49">
                  <c:v>29.925566435490101</c:v>
                </c:pt>
                <c:pt idx="50">
                  <c:v>32.224629562034103</c:v>
                </c:pt>
                <c:pt idx="51">
                  <c:v>34.501719805536503</c:v>
                </c:pt>
                <c:pt idx="52">
                  <c:v>36.587776737394996</c:v>
                </c:pt>
                <c:pt idx="53">
                  <c:v>37.971907550533501</c:v>
                </c:pt>
                <c:pt idx="54">
                  <c:v>39.270216311437601</c:v>
                </c:pt>
                <c:pt idx="55">
                  <c:v>40.601061190374097</c:v>
                </c:pt>
                <c:pt idx="56">
                  <c:v>42.079404125205599</c:v>
                </c:pt>
                <c:pt idx="57">
                  <c:v>43.963826421841702</c:v>
                </c:pt>
                <c:pt idx="58">
                  <c:v>45.597295710272697</c:v>
                </c:pt>
                <c:pt idx="59">
                  <c:v>47.073465479572299</c:v>
                </c:pt>
                <c:pt idx="60">
                  <c:v>48.664307290261398</c:v>
                </c:pt>
                <c:pt idx="61">
                  <c:v>50.487434469113801</c:v>
                </c:pt>
                <c:pt idx="62">
                  <c:v>53.067747959351003</c:v>
                </c:pt>
                <c:pt idx="63">
                  <c:v>55.426178497934202</c:v>
                </c:pt>
                <c:pt idx="64">
                  <c:v>57.724187840218299</c:v>
                </c:pt>
                <c:pt idx="65">
                  <c:v>61.055104664264903</c:v>
                </c:pt>
                <c:pt idx="66">
                  <c:v>64.419156443583901</c:v>
                </c:pt>
                <c:pt idx="67">
                  <c:v>66.740960573021596</c:v>
                </c:pt>
                <c:pt idx="68">
                  <c:v>68.914538731332598</c:v>
                </c:pt>
                <c:pt idx="69">
                  <c:v>71.106960160395204</c:v>
                </c:pt>
                <c:pt idx="70">
                  <c:v>73.399203313707105</c:v>
                </c:pt>
                <c:pt idx="71">
                  <c:v>75.990503245465007</c:v>
                </c:pt>
                <c:pt idx="72">
                  <c:v>78.715242312188806</c:v>
                </c:pt>
                <c:pt idx="73">
                  <c:v>81.485590346658896</c:v>
                </c:pt>
                <c:pt idx="74">
                  <c:v>84.8153116122581</c:v>
                </c:pt>
                <c:pt idx="75">
                  <c:v>88.295364301471096</c:v>
                </c:pt>
                <c:pt idx="76">
                  <c:v>91.558798728264307</c:v>
                </c:pt>
                <c:pt idx="77">
                  <c:v>94.433930583548801</c:v>
                </c:pt>
                <c:pt idx="78">
                  <c:v>97.338227716853595</c:v>
                </c:pt>
                <c:pt idx="79">
                  <c:v>100.54712775018101</c:v>
                </c:pt>
                <c:pt idx="80">
                  <c:v>103.891847455206</c:v>
                </c:pt>
                <c:pt idx="81">
                  <c:v>106.902909015886</c:v>
                </c:pt>
                <c:pt idx="82">
                  <c:v>109.85881406950099</c:v>
                </c:pt>
                <c:pt idx="83">
                  <c:v>112.905837605074</c:v>
                </c:pt>
                <c:pt idx="84">
                  <c:v>116.14729703279301</c:v>
                </c:pt>
                <c:pt idx="85">
                  <c:v>119.76468658911401</c:v>
                </c:pt>
                <c:pt idx="86">
                  <c:v>123.768402342448</c:v>
                </c:pt>
                <c:pt idx="87">
                  <c:v>127.903144953526</c:v>
                </c:pt>
                <c:pt idx="88">
                  <c:v>131.95821258722</c:v>
                </c:pt>
                <c:pt idx="89">
                  <c:v>136.286756280649</c:v>
                </c:pt>
                <c:pt idx="90">
                  <c:v>140.424802018695</c:v>
                </c:pt>
                <c:pt idx="91">
                  <c:v>144.158137468061</c:v>
                </c:pt>
                <c:pt idx="92">
                  <c:v>147.91958864325201</c:v>
                </c:pt>
                <c:pt idx="93">
                  <c:v>151.892947792184</c:v>
                </c:pt>
                <c:pt idx="94">
                  <c:v>155.98553480080199</c:v>
                </c:pt>
                <c:pt idx="95">
                  <c:v>159.94872852888099</c:v>
                </c:pt>
                <c:pt idx="96">
                  <c:v>163.948567710399</c:v>
                </c:pt>
                <c:pt idx="97">
                  <c:v>168.09702221305201</c:v>
                </c:pt>
                <c:pt idx="98">
                  <c:v>172.52280818693001</c:v>
                </c:pt>
                <c:pt idx="99">
                  <c:v>177.334899197494</c:v>
                </c:pt>
                <c:pt idx="100">
                  <c:v>182.25916533092101</c:v>
                </c:pt>
              </c:numCache>
            </c:numRef>
          </c:yVal>
          <c:smooth val="1"/>
          <c:extLst>
            <c:ext xmlns:c16="http://schemas.microsoft.com/office/drawing/2014/chart" uri="{C3380CC4-5D6E-409C-BE32-E72D297353CC}">
              <c16:uniqueId val="{00000002-B21D-7947-977F-6598B63DE2EC}"/>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'g(r)'!$D$5:$D$105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9.4724378371266905E-4</c:v>
                </c:pt>
                <c:pt idx="12">
                  <c:v>6.9306670174976895E-2</c:v>
                </c:pt>
                <c:pt idx="13">
                  <c:v>0.33692935140113101</c:v>
                </c:pt>
                <c:pt idx="14">
                  <c:v>1.7562689119852599</c:v>
                </c:pt>
                <c:pt idx="15">
                  <c:v>2.1447441126167601</c:v>
                </c:pt>
                <c:pt idx="16">
                  <c:v>2.20668333114063</c:v>
                </c:pt>
                <c:pt idx="17">
                  <c:v>2.2289172477305601</c:v>
                </c:pt>
                <c:pt idx="18">
                  <c:v>2.2443625838705401</c:v>
                </c:pt>
                <c:pt idx="19">
                  <c:v>2.2556768846204398</c:v>
                </c:pt>
                <c:pt idx="20">
                  <c:v>2.2799368504144102</c:v>
                </c:pt>
                <c:pt idx="21">
                  <c:v>2.29033021970793</c:v>
                </c:pt>
                <c:pt idx="22">
                  <c:v>2.3475069069859198</c:v>
                </c:pt>
                <c:pt idx="23">
                  <c:v>2.6369161952374598</c:v>
                </c:pt>
                <c:pt idx="24">
                  <c:v>4.1155111169582899</c:v>
                </c:pt>
                <c:pt idx="25">
                  <c:v>5.7182475990001302</c:v>
                </c:pt>
                <c:pt idx="26">
                  <c:v>6.0599394816471497</c:v>
                </c:pt>
                <c:pt idx="27">
                  <c:v>6.3438231811603698</c:v>
                </c:pt>
                <c:pt idx="28">
                  <c:v>7.18679121168267</c:v>
                </c:pt>
                <c:pt idx="29">
                  <c:v>7.7674779634258604</c:v>
                </c:pt>
                <c:pt idx="30">
                  <c:v>8.0502302328640898</c:v>
                </c:pt>
                <c:pt idx="31">
                  <c:v>8.3317458229180303</c:v>
                </c:pt>
                <c:pt idx="32">
                  <c:v>8.6575450598605403</c:v>
                </c:pt>
                <c:pt idx="33">
                  <c:v>9.0162873306143894</c:v>
                </c:pt>
                <c:pt idx="34">
                  <c:v>9.4349427706880604</c:v>
                </c:pt>
                <c:pt idx="35">
                  <c:v>9.9450072358900101</c:v>
                </c:pt>
                <c:pt idx="36">
                  <c:v>10.610656492566701</c:v>
                </c:pt>
                <c:pt idx="37">
                  <c:v>11.956689909222399</c:v>
                </c:pt>
                <c:pt idx="38">
                  <c:v>13.868096303118</c:v>
                </c:pt>
                <c:pt idx="39">
                  <c:v>14.641362978555399</c:v>
                </c:pt>
                <c:pt idx="40">
                  <c:v>15.334587554269101</c:v>
                </c:pt>
                <c:pt idx="41">
                  <c:v>16.152979871069501</c:v>
                </c:pt>
                <c:pt idx="42">
                  <c:v>17.475542691750999</c:v>
                </c:pt>
                <c:pt idx="43">
                  <c:v>19.4211814234969</c:v>
                </c:pt>
                <c:pt idx="44">
                  <c:v>20.381212998289602</c:v>
                </c:pt>
                <c:pt idx="45">
                  <c:v>21.234074463886301</c:v>
                </c:pt>
                <c:pt idx="46">
                  <c:v>22.0923562689119</c:v>
                </c:pt>
                <c:pt idx="47">
                  <c:v>23.069675042757499</c:v>
                </c:pt>
                <c:pt idx="48">
                  <c:v>24.269675042757498</c:v>
                </c:pt>
                <c:pt idx="49">
                  <c:v>26.208051572161501</c:v>
                </c:pt>
                <c:pt idx="50">
                  <c:v>28.1666359689514</c:v>
                </c:pt>
                <c:pt idx="51">
                  <c:v>30.103696881989201</c:v>
                </c:pt>
                <c:pt idx="52">
                  <c:v>31.8208130509143</c:v>
                </c:pt>
                <c:pt idx="53">
                  <c:v>33.017629259307903</c:v>
                </c:pt>
                <c:pt idx="54">
                  <c:v>34.180739376397803</c:v>
                </c:pt>
                <c:pt idx="55">
                  <c:v>35.377397710827502</c:v>
                </c:pt>
                <c:pt idx="56">
                  <c:v>36.661860281541898</c:v>
                </c:pt>
                <c:pt idx="57">
                  <c:v>38.283857387185897</c:v>
                </c:pt>
                <c:pt idx="58">
                  <c:v>39.695987370082797</c:v>
                </c:pt>
                <c:pt idx="59">
                  <c:v>41.014024470464399</c:v>
                </c:pt>
                <c:pt idx="60">
                  <c:v>42.434627022760097</c:v>
                </c:pt>
                <c:pt idx="61">
                  <c:v>44.043546901723403</c:v>
                </c:pt>
                <c:pt idx="62">
                  <c:v>46.276858308117298</c:v>
                </c:pt>
                <c:pt idx="63">
                  <c:v>48.2812524667806</c:v>
                </c:pt>
                <c:pt idx="64">
                  <c:v>50.259150111827303</c:v>
                </c:pt>
                <c:pt idx="65">
                  <c:v>53.022628601499797</c:v>
                </c:pt>
                <c:pt idx="66">
                  <c:v>55.697118800157803</c:v>
                </c:pt>
                <c:pt idx="67">
                  <c:v>57.545507170109197</c:v>
                </c:pt>
                <c:pt idx="68">
                  <c:v>59.3533745559794</c:v>
                </c:pt>
                <c:pt idx="69">
                  <c:v>61.175108538350202</c:v>
                </c:pt>
                <c:pt idx="70">
                  <c:v>63.113011445862298</c:v>
                </c:pt>
                <c:pt idx="71">
                  <c:v>65.324930930140695</c:v>
                </c:pt>
                <c:pt idx="72">
                  <c:v>67.615129588212</c:v>
                </c:pt>
                <c:pt idx="73">
                  <c:v>69.920931456387294</c:v>
                </c:pt>
                <c:pt idx="74">
                  <c:v>72.713116695171607</c:v>
                </c:pt>
                <c:pt idx="75">
                  <c:v>75.5882910143402</c:v>
                </c:pt>
                <c:pt idx="76">
                  <c:v>78.227470069727602</c:v>
                </c:pt>
                <c:pt idx="77">
                  <c:v>80.584870411787904</c:v>
                </c:pt>
                <c:pt idx="78">
                  <c:v>82.982607551637898</c:v>
                </c:pt>
                <c:pt idx="79">
                  <c:v>85.637074069201404</c:v>
                </c:pt>
                <c:pt idx="80">
                  <c:v>88.387817392448298</c:v>
                </c:pt>
                <c:pt idx="81">
                  <c:v>90.881489277726601</c:v>
                </c:pt>
                <c:pt idx="82">
                  <c:v>93.374029732929799</c:v>
                </c:pt>
                <c:pt idx="83">
                  <c:v>95.978765951848402</c:v>
                </c:pt>
                <c:pt idx="84">
                  <c:v>98.717431916853002</c:v>
                </c:pt>
                <c:pt idx="85">
                  <c:v>101.77995000657801</c:v>
                </c:pt>
                <c:pt idx="86">
                  <c:v>105.161610314432</c:v>
                </c:pt>
                <c:pt idx="87">
                  <c:v>108.593000920931</c:v>
                </c:pt>
                <c:pt idx="88">
                  <c:v>111.950690698592</c:v>
                </c:pt>
                <c:pt idx="89">
                  <c:v>115.55766346533299</c:v>
                </c:pt>
                <c:pt idx="90">
                  <c:v>118.966662281278</c:v>
                </c:pt>
                <c:pt idx="91">
                  <c:v>122.06207078016</c:v>
                </c:pt>
                <c:pt idx="92">
                  <c:v>125.247256939876</c:v>
                </c:pt>
                <c:pt idx="93">
                  <c:v>128.663412708854</c:v>
                </c:pt>
                <c:pt idx="94">
                  <c:v>132.095434811209</c:v>
                </c:pt>
                <c:pt idx="95">
                  <c:v>135.436968819892</c:v>
                </c:pt>
                <c:pt idx="96">
                  <c:v>138.83812656229401</c:v>
                </c:pt>
                <c:pt idx="97">
                  <c:v>142.320720957768</c:v>
                </c:pt>
                <c:pt idx="98">
                  <c:v>146.02865412445701</c:v>
                </c:pt>
                <c:pt idx="99">
                  <c:v>150.065622944349</c:v>
                </c:pt>
                <c:pt idx="100">
                  <c:v>154.149927641099</c:v>
                </c:pt>
              </c:numCache>
            </c:numRef>
          </c:yVal>
          <c:smooth val="1"/>
          <c:extLst>
            <c:ext xmlns:c16="http://schemas.microsoft.com/office/drawing/2014/chart" uri="{C3380CC4-5D6E-409C-BE32-E72D297353CC}">
              <c16:uniqueId val="{00000000-ACB5-8141-8B99-36B356ECDA17}"/>
            </c:ext>
          </c:extLst>
        </c:ser>
        <c:dLbls>
          <c:showLegendKey val="0"/>
          <c:showVal val="0"/>
          <c:showCatName val="0"/>
          <c:showSerName val="0"/>
          <c:showPercent val="0"/>
          <c:showBubbleSize val="0"/>
        </c:dLbls>
        <c:axId val="443966768"/>
        <c:axId val="444076464"/>
      </c:scatterChart>
      <c:valAx>
        <c:axId val="443966768"/>
        <c:scaling>
          <c:orientation val="minMax"/>
          <c:max val="4"/>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14"/>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Integral</a:t>
                </a:r>
                <a:r>
                  <a:rPr lang="en-US" b="1" baseline="0"/>
                  <a:t> </a:t>
                </a: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majorUnit val="1"/>
      </c:valAx>
      <c:spPr>
        <a:noFill/>
        <a:ln>
          <a:noFill/>
        </a:ln>
        <a:effectLst/>
      </c:spPr>
    </c:plotArea>
    <c:legend>
      <c:legendPos val="r"/>
      <c:layout>
        <c:manualLayout>
          <c:xMode val="edge"/>
          <c:yMode val="edge"/>
          <c:x val="0.28480198331632139"/>
          <c:y val="9.8887989980043556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C700</c:v>
          </c:tx>
          <c:spPr>
            <a:ln w="19050" cap="rnd">
              <a:solidFill>
                <a:srgbClr val="FFC000"/>
              </a:solidFill>
              <a:round/>
            </a:ln>
            <a:effectLst/>
          </c:spPr>
          <c:marker>
            <c:symbol val="none"/>
          </c:marker>
          <c:xVal>
            <c:numRef>
              <c:f>Coordiantion!$K$5:$K$203</c:f>
              <c:numCache>
                <c:formatCode>General</c:formatCode>
                <c:ptCount val="199"/>
                <c:pt idx="0">
                  <c:v>0.1125</c:v>
                </c:pt>
                <c:pt idx="1">
                  <c:v>0.1875</c:v>
                </c:pt>
                <c:pt idx="2">
                  <c:v>0.26250000000000001</c:v>
                </c:pt>
                <c:pt idx="3">
                  <c:v>0.33750000000000002</c:v>
                </c:pt>
                <c:pt idx="4">
                  <c:v>0.41249999999999998</c:v>
                </c:pt>
                <c:pt idx="5">
                  <c:v>0.48749999999999999</c:v>
                </c:pt>
                <c:pt idx="6">
                  <c:v>0.5625</c:v>
                </c:pt>
                <c:pt idx="7">
                  <c:v>0.63749999999999996</c:v>
                </c:pt>
                <c:pt idx="8">
                  <c:v>0.71250000000000002</c:v>
                </c:pt>
                <c:pt idx="9">
                  <c:v>0.78749999999999998</c:v>
                </c:pt>
                <c:pt idx="10">
                  <c:v>0.86250000000000004</c:v>
                </c:pt>
                <c:pt idx="11">
                  <c:v>0.9375</c:v>
                </c:pt>
                <c:pt idx="12">
                  <c:v>1.0125</c:v>
                </c:pt>
                <c:pt idx="13">
                  <c:v>1.0874999999999999</c:v>
                </c:pt>
                <c:pt idx="14">
                  <c:v>1.1625000000000001</c:v>
                </c:pt>
                <c:pt idx="15">
                  <c:v>1.2375</c:v>
                </c:pt>
                <c:pt idx="16">
                  <c:v>1.3125</c:v>
                </c:pt>
                <c:pt idx="17">
                  <c:v>1.3875</c:v>
                </c:pt>
                <c:pt idx="18">
                  <c:v>1.4624999999999999</c:v>
                </c:pt>
                <c:pt idx="19">
                  <c:v>1.5375000000000001</c:v>
                </c:pt>
                <c:pt idx="20">
                  <c:v>1.6125</c:v>
                </c:pt>
                <c:pt idx="21">
                  <c:v>1.6875</c:v>
                </c:pt>
                <c:pt idx="22">
                  <c:v>1.7625</c:v>
                </c:pt>
                <c:pt idx="23">
                  <c:v>1.8374999999999999</c:v>
                </c:pt>
                <c:pt idx="24">
                  <c:v>1.9125000000000001</c:v>
                </c:pt>
                <c:pt idx="25">
                  <c:v>1.9875</c:v>
                </c:pt>
                <c:pt idx="26">
                  <c:v>2.0625</c:v>
                </c:pt>
                <c:pt idx="27">
                  <c:v>2.1375000000000002</c:v>
                </c:pt>
                <c:pt idx="28">
                  <c:v>2.2124999999999999</c:v>
                </c:pt>
                <c:pt idx="29">
                  <c:v>2.2875000000000001</c:v>
                </c:pt>
                <c:pt idx="30">
                  <c:v>2.3624999999999998</c:v>
                </c:pt>
                <c:pt idx="31">
                  <c:v>2.4375</c:v>
                </c:pt>
                <c:pt idx="32">
                  <c:v>2.5125000000000002</c:v>
                </c:pt>
                <c:pt idx="33">
                  <c:v>2.5874999999999999</c:v>
                </c:pt>
                <c:pt idx="34">
                  <c:v>2.6625000000000001</c:v>
                </c:pt>
                <c:pt idx="35">
                  <c:v>2.7374999999999998</c:v>
                </c:pt>
                <c:pt idx="36">
                  <c:v>2.8125</c:v>
                </c:pt>
                <c:pt idx="37">
                  <c:v>2.8875000000000002</c:v>
                </c:pt>
                <c:pt idx="38">
                  <c:v>2.9624999999999999</c:v>
                </c:pt>
                <c:pt idx="39">
                  <c:v>3.0375000000000001</c:v>
                </c:pt>
                <c:pt idx="40">
                  <c:v>3.1124999999999998</c:v>
                </c:pt>
                <c:pt idx="41">
                  <c:v>3.1875</c:v>
                </c:pt>
                <c:pt idx="42">
                  <c:v>3.2625000000000002</c:v>
                </c:pt>
                <c:pt idx="43">
                  <c:v>3.3374999999999999</c:v>
                </c:pt>
                <c:pt idx="44">
                  <c:v>3.4125000000000001</c:v>
                </c:pt>
                <c:pt idx="45">
                  <c:v>3.4874999999999998</c:v>
                </c:pt>
                <c:pt idx="46">
                  <c:v>3.5625</c:v>
                </c:pt>
                <c:pt idx="47">
                  <c:v>3.6375000000000002</c:v>
                </c:pt>
                <c:pt idx="48">
                  <c:v>3.7124999999999999</c:v>
                </c:pt>
                <c:pt idx="49">
                  <c:v>3.7875000000000001</c:v>
                </c:pt>
                <c:pt idx="50">
                  <c:v>3.8624999999999998</c:v>
                </c:pt>
                <c:pt idx="51">
                  <c:v>3.9375</c:v>
                </c:pt>
                <c:pt idx="52">
                  <c:v>4.0125000000000002</c:v>
                </c:pt>
                <c:pt idx="53">
                  <c:v>4.0875000000000004</c:v>
                </c:pt>
                <c:pt idx="54">
                  <c:v>4.1624999999999996</c:v>
                </c:pt>
                <c:pt idx="55">
                  <c:v>4.2374999999999998</c:v>
                </c:pt>
                <c:pt idx="56">
                  <c:v>4.3125</c:v>
                </c:pt>
                <c:pt idx="57">
                  <c:v>4.3875000000000002</c:v>
                </c:pt>
                <c:pt idx="58">
                  <c:v>4.4625000000000004</c:v>
                </c:pt>
                <c:pt idx="59">
                  <c:v>4.5374999999999996</c:v>
                </c:pt>
                <c:pt idx="60">
                  <c:v>4.6124999999999998</c:v>
                </c:pt>
                <c:pt idx="61">
                  <c:v>4.6875</c:v>
                </c:pt>
                <c:pt idx="62">
                  <c:v>4.7625000000000002</c:v>
                </c:pt>
                <c:pt idx="63">
                  <c:v>4.8375000000000004</c:v>
                </c:pt>
                <c:pt idx="64">
                  <c:v>4.9124999999999996</c:v>
                </c:pt>
                <c:pt idx="65">
                  <c:v>4.9874999999999998</c:v>
                </c:pt>
                <c:pt idx="66">
                  <c:v>5.0625</c:v>
                </c:pt>
                <c:pt idx="67">
                  <c:v>5.1375000000000002</c:v>
                </c:pt>
                <c:pt idx="68">
                  <c:v>5.2125000000000004</c:v>
                </c:pt>
                <c:pt idx="69">
                  <c:v>5.2874999999999996</c:v>
                </c:pt>
                <c:pt idx="70">
                  <c:v>5.3624999999999998</c:v>
                </c:pt>
                <c:pt idx="71">
                  <c:v>5.4375</c:v>
                </c:pt>
                <c:pt idx="72">
                  <c:v>5.5125000000000002</c:v>
                </c:pt>
                <c:pt idx="73">
                  <c:v>5.5875000000000004</c:v>
                </c:pt>
                <c:pt idx="74">
                  <c:v>5.6624999999999996</c:v>
                </c:pt>
                <c:pt idx="75">
                  <c:v>5.7374999999999998</c:v>
                </c:pt>
                <c:pt idx="76">
                  <c:v>5.8125</c:v>
                </c:pt>
                <c:pt idx="77">
                  <c:v>5.8875000000000002</c:v>
                </c:pt>
                <c:pt idx="78">
                  <c:v>5.9625000000000004</c:v>
                </c:pt>
                <c:pt idx="79">
                  <c:v>6.0374999999999996</c:v>
                </c:pt>
                <c:pt idx="80">
                  <c:v>6.1124999999999998</c:v>
                </c:pt>
                <c:pt idx="81">
                  <c:v>6.1875</c:v>
                </c:pt>
                <c:pt idx="82">
                  <c:v>6.2625000000000002</c:v>
                </c:pt>
                <c:pt idx="83">
                  <c:v>6.3375000000000004</c:v>
                </c:pt>
                <c:pt idx="84">
                  <c:v>6.4124999999999996</c:v>
                </c:pt>
                <c:pt idx="85">
                  <c:v>6.4874999999999998</c:v>
                </c:pt>
                <c:pt idx="86">
                  <c:v>6.5625</c:v>
                </c:pt>
                <c:pt idx="87">
                  <c:v>6.6375000000000002</c:v>
                </c:pt>
                <c:pt idx="88">
                  <c:v>6.7125000000000004</c:v>
                </c:pt>
                <c:pt idx="89">
                  <c:v>6.7874999999999996</c:v>
                </c:pt>
                <c:pt idx="90">
                  <c:v>6.8624999999999998</c:v>
                </c:pt>
                <c:pt idx="91">
                  <c:v>6.9375</c:v>
                </c:pt>
                <c:pt idx="92">
                  <c:v>7.0125000000000002</c:v>
                </c:pt>
                <c:pt idx="93">
                  <c:v>7.0875000000000004</c:v>
                </c:pt>
                <c:pt idx="94">
                  <c:v>7.1624999999999996</c:v>
                </c:pt>
                <c:pt idx="95">
                  <c:v>7.2374999999999998</c:v>
                </c:pt>
                <c:pt idx="96">
                  <c:v>7.3125</c:v>
                </c:pt>
                <c:pt idx="97">
                  <c:v>7.3875000000000002</c:v>
                </c:pt>
                <c:pt idx="98">
                  <c:v>7.4625000000000004</c:v>
                </c:pt>
                <c:pt idx="99">
                  <c:v>7.5374999999999996</c:v>
                </c:pt>
                <c:pt idx="100">
                  <c:v>7.6124999999999998</c:v>
                </c:pt>
                <c:pt idx="101">
                  <c:v>7.6875</c:v>
                </c:pt>
                <c:pt idx="102">
                  <c:v>7.7625000000000002</c:v>
                </c:pt>
                <c:pt idx="103">
                  <c:v>7.8375000000000004</c:v>
                </c:pt>
                <c:pt idx="104">
                  <c:v>7.9124999999999996</c:v>
                </c:pt>
                <c:pt idx="105">
                  <c:v>7.9874999999999998</c:v>
                </c:pt>
                <c:pt idx="106">
                  <c:v>8.0625</c:v>
                </c:pt>
                <c:pt idx="107">
                  <c:v>8.1374999999999993</c:v>
                </c:pt>
                <c:pt idx="108">
                  <c:v>8.2125000000000004</c:v>
                </c:pt>
                <c:pt idx="109">
                  <c:v>8.2874999999999996</c:v>
                </c:pt>
                <c:pt idx="110">
                  <c:v>8.3625000000000007</c:v>
                </c:pt>
                <c:pt idx="111">
                  <c:v>8.4375</c:v>
                </c:pt>
                <c:pt idx="112">
                  <c:v>8.5124999999999993</c:v>
                </c:pt>
                <c:pt idx="113">
                  <c:v>8.5875000000000004</c:v>
                </c:pt>
                <c:pt idx="114">
                  <c:v>8.6624999999999996</c:v>
                </c:pt>
                <c:pt idx="115">
                  <c:v>8.7375000000000007</c:v>
                </c:pt>
                <c:pt idx="116">
                  <c:v>8.8125</c:v>
                </c:pt>
                <c:pt idx="117">
                  <c:v>8.8874999999999993</c:v>
                </c:pt>
                <c:pt idx="118">
                  <c:v>8.9625000000000004</c:v>
                </c:pt>
                <c:pt idx="119">
                  <c:v>9.0374999999999996</c:v>
                </c:pt>
                <c:pt idx="120">
                  <c:v>9.1125000000000007</c:v>
                </c:pt>
                <c:pt idx="121">
                  <c:v>9.1875</c:v>
                </c:pt>
                <c:pt idx="122">
                  <c:v>9.2624999999999993</c:v>
                </c:pt>
                <c:pt idx="123">
                  <c:v>9.3375000000000004</c:v>
                </c:pt>
                <c:pt idx="124">
                  <c:v>9.4124999999999996</c:v>
                </c:pt>
                <c:pt idx="125">
                  <c:v>9.4875000000000007</c:v>
                </c:pt>
                <c:pt idx="126">
                  <c:v>9.5625</c:v>
                </c:pt>
                <c:pt idx="127">
                  <c:v>9.6374999999999993</c:v>
                </c:pt>
                <c:pt idx="128">
                  <c:v>9.7125000000000004</c:v>
                </c:pt>
                <c:pt idx="129">
                  <c:v>9.7874999999999996</c:v>
                </c:pt>
                <c:pt idx="130">
                  <c:v>9.8625000000000007</c:v>
                </c:pt>
                <c:pt idx="131">
                  <c:v>9.9375</c:v>
                </c:pt>
                <c:pt idx="132">
                  <c:v>10.012499999999999</c:v>
                </c:pt>
                <c:pt idx="133">
                  <c:v>10.0875</c:v>
                </c:pt>
                <c:pt idx="134">
                  <c:v>10.1625</c:v>
                </c:pt>
                <c:pt idx="135">
                  <c:v>10.237500000000001</c:v>
                </c:pt>
                <c:pt idx="136">
                  <c:v>10.3125</c:v>
                </c:pt>
                <c:pt idx="137">
                  <c:v>10.387499999999999</c:v>
                </c:pt>
                <c:pt idx="138">
                  <c:v>10.4625</c:v>
                </c:pt>
                <c:pt idx="139">
                  <c:v>10.5375</c:v>
                </c:pt>
                <c:pt idx="140">
                  <c:v>10.612500000000001</c:v>
                </c:pt>
                <c:pt idx="141">
                  <c:v>10.6875</c:v>
                </c:pt>
                <c:pt idx="142">
                  <c:v>10.762499999999999</c:v>
                </c:pt>
                <c:pt idx="143">
                  <c:v>10.8375</c:v>
                </c:pt>
                <c:pt idx="144">
                  <c:v>10.9125</c:v>
                </c:pt>
                <c:pt idx="145">
                  <c:v>10.987500000000001</c:v>
                </c:pt>
                <c:pt idx="146">
                  <c:v>11.0625</c:v>
                </c:pt>
                <c:pt idx="147">
                  <c:v>11.137499999999999</c:v>
                </c:pt>
                <c:pt idx="148">
                  <c:v>11.2125</c:v>
                </c:pt>
                <c:pt idx="149">
                  <c:v>11.2875</c:v>
                </c:pt>
                <c:pt idx="150">
                  <c:v>11.362500000000001</c:v>
                </c:pt>
                <c:pt idx="151">
                  <c:v>11.4375</c:v>
                </c:pt>
                <c:pt idx="152">
                  <c:v>11.512499999999999</c:v>
                </c:pt>
                <c:pt idx="153">
                  <c:v>11.5875</c:v>
                </c:pt>
                <c:pt idx="154">
                  <c:v>11.6625</c:v>
                </c:pt>
                <c:pt idx="155">
                  <c:v>11.737500000000001</c:v>
                </c:pt>
                <c:pt idx="156">
                  <c:v>11.8125</c:v>
                </c:pt>
                <c:pt idx="157">
                  <c:v>11.887499999999999</c:v>
                </c:pt>
                <c:pt idx="158">
                  <c:v>11.9625</c:v>
                </c:pt>
                <c:pt idx="159">
                  <c:v>12.0375</c:v>
                </c:pt>
                <c:pt idx="160">
                  <c:v>12.112500000000001</c:v>
                </c:pt>
                <c:pt idx="161">
                  <c:v>12.1875</c:v>
                </c:pt>
                <c:pt idx="162">
                  <c:v>12.262499999999999</c:v>
                </c:pt>
                <c:pt idx="163">
                  <c:v>12.3375</c:v>
                </c:pt>
                <c:pt idx="164">
                  <c:v>12.4125</c:v>
                </c:pt>
                <c:pt idx="165">
                  <c:v>12.487500000000001</c:v>
                </c:pt>
                <c:pt idx="166">
                  <c:v>12.5625</c:v>
                </c:pt>
                <c:pt idx="167">
                  <c:v>12.637499999999999</c:v>
                </c:pt>
                <c:pt idx="168">
                  <c:v>12.7125</c:v>
                </c:pt>
                <c:pt idx="169">
                  <c:v>12.7875</c:v>
                </c:pt>
                <c:pt idx="170">
                  <c:v>12.862500000000001</c:v>
                </c:pt>
                <c:pt idx="171">
                  <c:v>12.9375</c:v>
                </c:pt>
                <c:pt idx="172">
                  <c:v>13.012499999999999</c:v>
                </c:pt>
                <c:pt idx="173">
                  <c:v>13.0875</c:v>
                </c:pt>
                <c:pt idx="174">
                  <c:v>13.1625</c:v>
                </c:pt>
                <c:pt idx="175">
                  <c:v>13.237500000000001</c:v>
                </c:pt>
                <c:pt idx="176">
                  <c:v>13.3125</c:v>
                </c:pt>
                <c:pt idx="177">
                  <c:v>13.387499999999999</c:v>
                </c:pt>
                <c:pt idx="178">
                  <c:v>13.4625</c:v>
                </c:pt>
                <c:pt idx="179">
                  <c:v>13.5375</c:v>
                </c:pt>
                <c:pt idx="180">
                  <c:v>13.612500000000001</c:v>
                </c:pt>
                <c:pt idx="181">
                  <c:v>13.6875</c:v>
                </c:pt>
                <c:pt idx="182">
                  <c:v>13.762499999999999</c:v>
                </c:pt>
                <c:pt idx="183">
                  <c:v>13.8375</c:v>
                </c:pt>
                <c:pt idx="184">
                  <c:v>13.9125</c:v>
                </c:pt>
                <c:pt idx="185">
                  <c:v>13.987500000000001</c:v>
                </c:pt>
                <c:pt idx="186">
                  <c:v>14.0625</c:v>
                </c:pt>
                <c:pt idx="187">
                  <c:v>14.137499999999999</c:v>
                </c:pt>
                <c:pt idx="188">
                  <c:v>14.2125</c:v>
                </c:pt>
                <c:pt idx="189">
                  <c:v>14.2875</c:v>
                </c:pt>
                <c:pt idx="190">
                  <c:v>14.362500000000001</c:v>
                </c:pt>
                <c:pt idx="191">
                  <c:v>14.4375</c:v>
                </c:pt>
                <c:pt idx="192">
                  <c:v>14.512499999999999</c:v>
                </c:pt>
                <c:pt idx="193">
                  <c:v>14.5875</c:v>
                </c:pt>
                <c:pt idx="194">
                  <c:v>14.6625</c:v>
                </c:pt>
                <c:pt idx="195">
                  <c:v>14.737500000000001</c:v>
                </c:pt>
                <c:pt idx="196">
                  <c:v>14.8125</c:v>
                </c:pt>
                <c:pt idx="197">
                  <c:v>14.887499999999999</c:v>
                </c:pt>
                <c:pt idx="198">
                  <c:v>14.9625</c:v>
                </c:pt>
              </c:numCache>
            </c:numRef>
          </c:xVal>
          <c:yVal>
            <c:numRef>
              <c:f>Coordiantion!$L$5:$L$203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63</c:v>
                </c:pt>
                <c:pt idx="13">
                  <c:v>0</c:v>
                </c:pt>
                <c:pt idx="14">
                  <c:v>0</c:v>
                </c:pt>
                <c:pt idx="15">
                  <c:v>0</c:v>
                </c:pt>
                <c:pt idx="16">
                  <c:v>0</c:v>
                </c:pt>
                <c:pt idx="17">
                  <c:v>0</c:v>
                </c:pt>
                <c:pt idx="18">
                  <c:v>0</c:v>
                </c:pt>
                <c:pt idx="19">
                  <c:v>0</c:v>
                </c:pt>
                <c:pt idx="20">
                  <c:v>0</c:v>
                </c:pt>
                <c:pt idx="21">
                  <c:v>0</c:v>
                </c:pt>
                <c:pt idx="22">
                  <c:v>0</c:v>
                </c:pt>
                <c:pt idx="23">
                  <c:v>0</c:v>
                </c:pt>
                <c:pt idx="24">
                  <c:v>0</c:v>
                </c:pt>
                <c:pt idx="25">
                  <c:v>145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157</c:v>
                </c:pt>
                <c:pt idx="40">
                  <c:v>0</c:v>
                </c:pt>
                <c:pt idx="41">
                  <c:v>0</c:v>
                </c:pt>
                <c:pt idx="42">
                  <c:v>0</c:v>
                </c:pt>
                <c:pt idx="43">
                  <c:v>0</c:v>
                </c:pt>
                <c:pt idx="44">
                  <c:v>0</c:v>
                </c:pt>
                <c:pt idx="45">
                  <c:v>0</c:v>
                </c:pt>
                <c:pt idx="46">
                  <c:v>0</c:v>
                </c:pt>
                <c:pt idx="47">
                  <c:v>0</c:v>
                </c:pt>
                <c:pt idx="48">
                  <c:v>0</c:v>
                </c:pt>
                <c:pt idx="49">
                  <c:v>0</c:v>
                </c:pt>
                <c:pt idx="50">
                  <c:v>0</c:v>
                </c:pt>
                <c:pt idx="51">
                  <c:v>0</c:v>
                </c:pt>
                <c:pt idx="52">
                  <c:v>231</c:v>
                </c:pt>
                <c:pt idx="53">
                  <c:v>0</c:v>
                </c:pt>
                <c:pt idx="54">
                  <c:v>0</c:v>
                </c:pt>
                <c:pt idx="55">
                  <c:v>0</c:v>
                </c:pt>
                <c:pt idx="56">
                  <c:v>0</c:v>
                </c:pt>
                <c:pt idx="57">
                  <c:v>0</c:v>
                </c:pt>
                <c:pt idx="58">
                  <c:v>0</c:v>
                </c:pt>
                <c:pt idx="59">
                  <c:v>0</c:v>
                </c:pt>
                <c:pt idx="60">
                  <c:v>0</c:v>
                </c:pt>
                <c:pt idx="61">
                  <c:v>0</c:v>
                </c:pt>
                <c:pt idx="62">
                  <c:v>0</c:v>
                </c:pt>
                <c:pt idx="63">
                  <c:v>0</c:v>
                </c:pt>
                <c:pt idx="64">
                  <c:v>0</c:v>
                </c:pt>
                <c:pt idx="65">
                  <c:v>360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671</c:v>
                </c:pt>
                <c:pt idx="80">
                  <c:v>0</c:v>
                </c:pt>
                <c:pt idx="81">
                  <c:v>0</c:v>
                </c:pt>
                <c:pt idx="82">
                  <c:v>0</c:v>
                </c:pt>
                <c:pt idx="83">
                  <c:v>0</c:v>
                </c:pt>
                <c:pt idx="84">
                  <c:v>0</c:v>
                </c:pt>
                <c:pt idx="85">
                  <c:v>0</c:v>
                </c:pt>
                <c:pt idx="86">
                  <c:v>0</c:v>
                </c:pt>
                <c:pt idx="87">
                  <c:v>0</c:v>
                </c:pt>
                <c:pt idx="88">
                  <c:v>0</c:v>
                </c:pt>
                <c:pt idx="89">
                  <c:v>0</c:v>
                </c:pt>
                <c:pt idx="90">
                  <c:v>0</c:v>
                </c:pt>
                <c:pt idx="91">
                  <c:v>0</c:v>
                </c:pt>
                <c:pt idx="92">
                  <c:v>795</c:v>
                </c:pt>
                <c:pt idx="93">
                  <c:v>0</c:v>
                </c:pt>
                <c:pt idx="94">
                  <c:v>0</c:v>
                </c:pt>
                <c:pt idx="95">
                  <c:v>0</c:v>
                </c:pt>
                <c:pt idx="96">
                  <c:v>0</c:v>
                </c:pt>
                <c:pt idx="97">
                  <c:v>0</c:v>
                </c:pt>
                <c:pt idx="98">
                  <c:v>0</c:v>
                </c:pt>
                <c:pt idx="99">
                  <c:v>0</c:v>
                </c:pt>
                <c:pt idx="100">
                  <c:v>0</c:v>
                </c:pt>
                <c:pt idx="101">
                  <c:v>0</c:v>
                </c:pt>
                <c:pt idx="102">
                  <c:v>0</c:v>
                </c:pt>
                <c:pt idx="103">
                  <c:v>0</c:v>
                </c:pt>
                <c:pt idx="104">
                  <c:v>0</c:v>
                </c:pt>
                <c:pt idx="105">
                  <c:v>726</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882</c:v>
                </c:pt>
                <c:pt idx="120">
                  <c:v>0</c:v>
                </c:pt>
                <c:pt idx="121">
                  <c:v>0</c:v>
                </c:pt>
                <c:pt idx="122">
                  <c:v>0</c:v>
                </c:pt>
                <c:pt idx="123">
                  <c:v>0</c:v>
                </c:pt>
                <c:pt idx="124">
                  <c:v>0</c:v>
                </c:pt>
                <c:pt idx="125">
                  <c:v>0</c:v>
                </c:pt>
                <c:pt idx="126">
                  <c:v>0</c:v>
                </c:pt>
                <c:pt idx="127">
                  <c:v>0</c:v>
                </c:pt>
                <c:pt idx="128">
                  <c:v>0</c:v>
                </c:pt>
                <c:pt idx="129">
                  <c:v>0</c:v>
                </c:pt>
                <c:pt idx="130">
                  <c:v>0</c:v>
                </c:pt>
                <c:pt idx="131">
                  <c:v>0</c:v>
                </c:pt>
                <c:pt idx="132">
                  <c:v>742</c:v>
                </c:pt>
                <c:pt idx="133">
                  <c:v>0</c:v>
                </c:pt>
                <c:pt idx="134">
                  <c:v>0</c:v>
                </c:pt>
                <c:pt idx="135">
                  <c:v>0</c:v>
                </c:pt>
                <c:pt idx="136">
                  <c:v>0</c:v>
                </c:pt>
                <c:pt idx="137">
                  <c:v>0</c:v>
                </c:pt>
                <c:pt idx="138">
                  <c:v>0</c:v>
                </c:pt>
                <c:pt idx="139">
                  <c:v>0</c:v>
                </c:pt>
                <c:pt idx="140">
                  <c:v>0</c:v>
                </c:pt>
                <c:pt idx="141">
                  <c:v>0</c:v>
                </c:pt>
                <c:pt idx="142">
                  <c:v>0</c:v>
                </c:pt>
                <c:pt idx="143">
                  <c:v>0</c:v>
                </c:pt>
                <c:pt idx="144">
                  <c:v>0</c:v>
                </c:pt>
                <c:pt idx="145">
                  <c:v>793</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1969</c:v>
                </c:pt>
                <c:pt idx="160">
                  <c:v>0</c:v>
                </c:pt>
                <c:pt idx="161">
                  <c:v>0</c:v>
                </c:pt>
                <c:pt idx="162">
                  <c:v>0</c:v>
                </c:pt>
                <c:pt idx="163">
                  <c:v>0</c:v>
                </c:pt>
                <c:pt idx="164">
                  <c:v>0</c:v>
                </c:pt>
                <c:pt idx="165">
                  <c:v>0</c:v>
                </c:pt>
                <c:pt idx="166">
                  <c:v>0</c:v>
                </c:pt>
                <c:pt idx="167">
                  <c:v>0</c:v>
                </c:pt>
                <c:pt idx="168">
                  <c:v>0</c:v>
                </c:pt>
                <c:pt idx="169">
                  <c:v>0</c:v>
                </c:pt>
                <c:pt idx="170">
                  <c:v>0</c:v>
                </c:pt>
                <c:pt idx="171">
                  <c:v>0</c:v>
                </c:pt>
                <c:pt idx="172">
                  <c:v>214</c:v>
                </c:pt>
                <c:pt idx="173">
                  <c:v>0</c:v>
                </c:pt>
                <c:pt idx="174">
                  <c:v>0</c:v>
                </c:pt>
                <c:pt idx="175">
                  <c:v>0</c:v>
                </c:pt>
                <c:pt idx="176">
                  <c:v>0</c:v>
                </c:pt>
                <c:pt idx="177">
                  <c:v>0</c:v>
                </c:pt>
                <c:pt idx="178">
                  <c:v>0</c:v>
                </c:pt>
                <c:pt idx="179">
                  <c:v>0</c:v>
                </c:pt>
                <c:pt idx="180">
                  <c:v>0</c:v>
                </c:pt>
                <c:pt idx="181">
                  <c:v>0</c:v>
                </c:pt>
                <c:pt idx="182">
                  <c:v>0</c:v>
                </c:pt>
                <c:pt idx="183">
                  <c:v>0</c:v>
                </c:pt>
                <c:pt idx="184">
                  <c:v>0</c:v>
                </c:pt>
                <c:pt idx="185">
                  <c:v>28</c:v>
                </c:pt>
                <c:pt idx="186">
                  <c:v>0</c:v>
                </c:pt>
                <c:pt idx="187">
                  <c:v>0</c:v>
                </c:pt>
                <c:pt idx="188">
                  <c:v>0</c:v>
                </c:pt>
                <c:pt idx="189">
                  <c:v>0</c:v>
                </c:pt>
                <c:pt idx="190">
                  <c:v>0</c:v>
                </c:pt>
                <c:pt idx="191">
                  <c:v>0</c:v>
                </c:pt>
                <c:pt idx="192">
                  <c:v>0</c:v>
                </c:pt>
                <c:pt idx="193">
                  <c:v>0</c:v>
                </c:pt>
                <c:pt idx="194">
                  <c:v>0</c:v>
                </c:pt>
                <c:pt idx="195">
                  <c:v>0</c:v>
                </c:pt>
                <c:pt idx="196">
                  <c:v>0</c:v>
                </c:pt>
                <c:pt idx="197">
                  <c:v>0</c:v>
                </c:pt>
                <c:pt idx="198">
                  <c:v>2</c:v>
                </c:pt>
              </c:numCache>
            </c:numRef>
          </c:yVal>
          <c:smooth val="0"/>
          <c:extLst>
            <c:ext xmlns:c16="http://schemas.microsoft.com/office/drawing/2014/chart" uri="{C3380CC4-5D6E-409C-BE32-E72D297353CC}">
              <c16:uniqueId val="{00000000-311B-FF4F-A1D2-985478AD2A92}"/>
            </c:ext>
          </c:extLst>
        </c:ser>
        <c:ser>
          <c:idx val="1"/>
          <c:order val="1"/>
          <c:tx>
            <c:v>C600</c:v>
          </c:tx>
          <c:spPr>
            <a:ln w="19050" cap="rnd">
              <a:solidFill>
                <a:srgbClr val="92D050"/>
              </a:solidFill>
              <a:round/>
            </a:ln>
            <a:effectLst/>
          </c:spPr>
          <c:marker>
            <c:symbol val="none"/>
          </c:marker>
          <c:xVal>
            <c:numRef>
              <c:f>Coordiantion!$H$5:$H$203</c:f>
              <c:numCache>
                <c:formatCode>0.000</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Coordiantion!$I$5:$I$203</c:f>
              <c:numCache>
                <c:formatCode>0</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100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148</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171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199</c:v>
                </c:pt>
                <c:pt idx="57">
                  <c:v>0</c:v>
                </c:pt>
                <c:pt idx="58">
                  <c:v>0</c:v>
                </c:pt>
                <c:pt idx="59">
                  <c:v>0</c:v>
                </c:pt>
                <c:pt idx="60">
                  <c:v>0</c:v>
                </c:pt>
                <c:pt idx="61">
                  <c:v>0</c:v>
                </c:pt>
                <c:pt idx="62">
                  <c:v>0</c:v>
                </c:pt>
                <c:pt idx="63">
                  <c:v>0</c:v>
                </c:pt>
                <c:pt idx="64">
                  <c:v>0</c:v>
                </c:pt>
                <c:pt idx="65">
                  <c:v>0</c:v>
                </c:pt>
                <c:pt idx="66">
                  <c:v>0</c:v>
                </c:pt>
                <c:pt idx="67">
                  <c:v>0</c:v>
                </c:pt>
                <c:pt idx="68">
                  <c:v>0</c:v>
                </c:pt>
                <c:pt idx="69">
                  <c:v>0</c:v>
                </c:pt>
                <c:pt idx="70">
                  <c:v>439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762</c:v>
                </c:pt>
                <c:pt idx="85">
                  <c:v>0</c:v>
                </c:pt>
                <c:pt idx="86">
                  <c:v>0</c:v>
                </c:pt>
                <c:pt idx="87">
                  <c:v>0</c:v>
                </c:pt>
                <c:pt idx="88">
                  <c:v>0</c:v>
                </c:pt>
                <c:pt idx="89">
                  <c:v>0</c:v>
                </c:pt>
                <c:pt idx="90">
                  <c:v>0</c:v>
                </c:pt>
                <c:pt idx="91">
                  <c:v>0</c:v>
                </c:pt>
                <c:pt idx="92">
                  <c:v>0</c:v>
                </c:pt>
                <c:pt idx="93">
                  <c:v>0</c:v>
                </c:pt>
                <c:pt idx="94">
                  <c:v>0</c:v>
                </c:pt>
                <c:pt idx="95">
                  <c:v>0</c:v>
                </c:pt>
                <c:pt idx="96">
                  <c:v>0</c:v>
                </c:pt>
                <c:pt idx="97">
                  <c:v>0</c:v>
                </c:pt>
                <c:pt idx="98">
                  <c:v>800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704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877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473</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722</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2060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181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11</c:v>
                </c:pt>
              </c:numCache>
            </c:numRef>
          </c:yVal>
          <c:smooth val="0"/>
          <c:extLst>
            <c:ext xmlns:c16="http://schemas.microsoft.com/office/drawing/2014/chart" uri="{C3380CC4-5D6E-409C-BE32-E72D297353CC}">
              <c16:uniqueId val="{00000001-311B-FF4F-A1D2-985478AD2A92}"/>
            </c:ext>
          </c:extLst>
        </c:ser>
        <c:ser>
          <c:idx val="2"/>
          <c:order val="2"/>
          <c:tx>
            <c:v>C500</c:v>
          </c:tx>
          <c:spPr>
            <a:ln w="19050" cap="rnd">
              <a:solidFill>
                <a:srgbClr val="00B0F0"/>
              </a:solidFill>
              <a:round/>
            </a:ln>
            <a:effectLst/>
          </c:spPr>
          <c:marker>
            <c:symbol val="none"/>
          </c:marker>
          <c:xVal>
            <c:numRef>
              <c:f>Coordiantion!$E$5:$E$203</c:f>
              <c:numCache>
                <c:formatCode>General</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Coordiantion!$F$5:$F$203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115</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219</c:v>
                </c:pt>
                <c:pt idx="28">
                  <c:v>0</c:v>
                </c:pt>
                <c:pt idx="29">
                  <c:v>0</c:v>
                </c:pt>
                <c:pt idx="30">
                  <c:v>0</c:v>
                </c:pt>
                <c:pt idx="31">
                  <c:v>0</c:v>
                </c:pt>
                <c:pt idx="32">
                  <c:v>0</c:v>
                </c:pt>
                <c:pt idx="33">
                  <c:v>0</c:v>
                </c:pt>
                <c:pt idx="34">
                  <c:v>0</c:v>
                </c:pt>
                <c:pt idx="35">
                  <c:v>0</c:v>
                </c:pt>
                <c:pt idx="36">
                  <c:v>0</c:v>
                </c:pt>
                <c:pt idx="37">
                  <c:v>0</c:v>
                </c:pt>
                <c:pt idx="38">
                  <c:v>0</c:v>
                </c:pt>
                <c:pt idx="39">
                  <c:v>0</c:v>
                </c:pt>
                <c:pt idx="40">
                  <c:v>0</c:v>
                </c:pt>
                <c:pt idx="41">
                  <c:v>251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374</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671</c:v>
                </c:pt>
                <c:pt idx="85">
                  <c:v>0</c:v>
                </c:pt>
                <c:pt idx="86">
                  <c:v>0</c:v>
                </c:pt>
                <c:pt idx="87">
                  <c:v>0</c:v>
                </c:pt>
                <c:pt idx="88">
                  <c:v>0</c:v>
                </c:pt>
                <c:pt idx="89">
                  <c:v>0</c:v>
                </c:pt>
                <c:pt idx="90">
                  <c:v>0</c:v>
                </c:pt>
                <c:pt idx="91">
                  <c:v>0</c:v>
                </c:pt>
                <c:pt idx="92">
                  <c:v>0</c:v>
                </c:pt>
                <c:pt idx="93">
                  <c:v>0</c:v>
                </c:pt>
                <c:pt idx="94">
                  <c:v>0</c:v>
                </c:pt>
                <c:pt idx="95">
                  <c:v>0</c:v>
                </c:pt>
                <c:pt idx="96">
                  <c:v>0</c:v>
                </c:pt>
                <c:pt idx="97">
                  <c:v>0</c:v>
                </c:pt>
                <c:pt idx="98">
                  <c:v>757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793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717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520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677</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1286</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131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12</c:v>
                </c:pt>
              </c:numCache>
            </c:numRef>
          </c:yVal>
          <c:smooth val="0"/>
          <c:extLst>
            <c:ext xmlns:c16="http://schemas.microsoft.com/office/drawing/2014/chart" uri="{C3380CC4-5D6E-409C-BE32-E72D297353CC}">
              <c16:uniqueId val="{00000002-311B-FF4F-A1D2-985478AD2A92}"/>
            </c:ext>
          </c:extLst>
        </c:ser>
        <c:ser>
          <c:idx val="3"/>
          <c:order val="3"/>
          <c:tx>
            <c:v>C400</c:v>
          </c:tx>
          <c:spPr>
            <a:ln w="19050" cap="rnd">
              <a:solidFill>
                <a:srgbClr val="D883FF"/>
              </a:solidFill>
              <a:round/>
            </a:ln>
            <a:effectLst/>
          </c:spPr>
          <c:marker>
            <c:symbol val="none"/>
          </c:marker>
          <c:xVal>
            <c:numRef>
              <c:f>Coordiantion!$B$5:$B$204</c:f>
              <c:numCache>
                <c:formatCode>General</c:formatCode>
                <c:ptCount val="200"/>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pt idx="199">
                  <c:v>13.965</c:v>
                </c:pt>
              </c:numCache>
            </c:numRef>
          </c:xVal>
          <c:yVal>
            <c:numRef>
              <c:f>Coordiantion!$C$5:$C$204</c:f>
              <c:numCache>
                <c:formatCode>General</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279</c:v>
                </c:pt>
                <c:pt idx="14">
                  <c:v>0</c:v>
                </c:pt>
                <c:pt idx="15">
                  <c:v>0</c:v>
                </c:pt>
                <c:pt idx="16">
                  <c:v>0</c:v>
                </c:pt>
                <c:pt idx="17">
                  <c:v>0</c:v>
                </c:pt>
                <c:pt idx="18">
                  <c:v>0</c:v>
                </c:pt>
                <c:pt idx="19">
                  <c:v>0</c:v>
                </c:pt>
                <c:pt idx="20">
                  <c:v>0</c:v>
                </c:pt>
                <c:pt idx="21">
                  <c:v>0</c:v>
                </c:pt>
                <c:pt idx="22">
                  <c:v>0</c:v>
                </c:pt>
                <c:pt idx="23">
                  <c:v>0</c:v>
                </c:pt>
                <c:pt idx="24">
                  <c:v>0</c:v>
                </c:pt>
                <c:pt idx="25">
                  <c:v>0</c:v>
                </c:pt>
                <c:pt idx="26">
                  <c:v>0</c:v>
                </c:pt>
                <c:pt idx="27">
                  <c:v>394</c:v>
                </c:pt>
                <c:pt idx="28">
                  <c:v>0</c:v>
                </c:pt>
                <c:pt idx="29">
                  <c:v>0</c:v>
                </c:pt>
                <c:pt idx="30">
                  <c:v>0</c:v>
                </c:pt>
                <c:pt idx="31">
                  <c:v>0</c:v>
                </c:pt>
                <c:pt idx="32">
                  <c:v>0</c:v>
                </c:pt>
                <c:pt idx="33">
                  <c:v>0</c:v>
                </c:pt>
                <c:pt idx="34">
                  <c:v>0</c:v>
                </c:pt>
                <c:pt idx="35">
                  <c:v>0</c:v>
                </c:pt>
                <c:pt idx="36">
                  <c:v>0</c:v>
                </c:pt>
                <c:pt idx="37">
                  <c:v>0</c:v>
                </c:pt>
                <c:pt idx="38">
                  <c:v>0</c:v>
                </c:pt>
                <c:pt idx="39">
                  <c:v>0</c:v>
                </c:pt>
                <c:pt idx="40">
                  <c:v>0</c:v>
                </c:pt>
                <c:pt idx="41">
                  <c:v>401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435</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616</c:v>
                </c:pt>
                <c:pt idx="85">
                  <c:v>0</c:v>
                </c:pt>
                <c:pt idx="86">
                  <c:v>0</c:v>
                </c:pt>
                <c:pt idx="87">
                  <c:v>0</c:v>
                </c:pt>
                <c:pt idx="88">
                  <c:v>0</c:v>
                </c:pt>
                <c:pt idx="89">
                  <c:v>0</c:v>
                </c:pt>
                <c:pt idx="90">
                  <c:v>0</c:v>
                </c:pt>
                <c:pt idx="91">
                  <c:v>0</c:v>
                </c:pt>
                <c:pt idx="92">
                  <c:v>0</c:v>
                </c:pt>
                <c:pt idx="93">
                  <c:v>0</c:v>
                </c:pt>
                <c:pt idx="94">
                  <c:v>0</c:v>
                </c:pt>
                <c:pt idx="95">
                  <c:v>0</c:v>
                </c:pt>
                <c:pt idx="96">
                  <c:v>0</c:v>
                </c:pt>
                <c:pt idx="97">
                  <c:v>0</c:v>
                </c:pt>
                <c:pt idx="98">
                  <c:v>667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619</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599</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460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588</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930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79</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4</c:v>
                </c:pt>
                <c:pt idx="199">
                  <c:v>4</c:v>
                </c:pt>
              </c:numCache>
            </c:numRef>
          </c:yVal>
          <c:smooth val="0"/>
          <c:extLst>
            <c:ext xmlns:c16="http://schemas.microsoft.com/office/drawing/2014/chart" uri="{C3380CC4-5D6E-409C-BE32-E72D297353CC}">
              <c16:uniqueId val="{00000000-B468-F845-ADA0-8FD6EAED7675}"/>
            </c:ext>
          </c:extLst>
        </c:ser>
        <c:dLbls>
          <c:showLegendKey val="0"/>
          <c:showVal val="0"/>
          <c:showCatName val="0"/>
          <c:showSerName val="0"/>
          <c:showPercent val="0"/>
          <c:showBubbleSize val="0"/>
        </c:dLbls>
        <c:axId val="702540256"/>
        <c:axId val="96733600"/>
      </c:scatterChart>
      <c:valAx>
        <c:axId val="702540256"/>
        <c:scaling>
          <c:orientation val="minMax"/>
          <c:max val="14.4"/>
          <c:min val="0.5"/>
        </c:scaling>
        <c:delete val="0"/>
        <c:axPos val="b"/>
        <c:title>
          <c:tx>
            <c:rich>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Coordination</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6733600"/>
        <c:crosses val="autoZero"/>
        <c:crossBetween val="midCat"/>
        <c:majorUnit val="1.4"/>
      </c:valAx>
      <c:valAx>
        <c:axId val="96733600"/>
        <c:scaling>
          <c:orientation val="minMax"/>
          <c:max val="2000"/>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Count</a:t>
                </a:r>
              </a:p>
            </c:rich>
          </c:tx>
          <c:layout>
            <c:manualLayout>
              <c:xMode val="edge"/>
              <c:yMode val="edge"/>
              <c:x val="1.8967793582612955E-2"/>
              <c:y val="0.3920255935767298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0254025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image" Target="../media/image19.png"/><Relationship Id="rId1" Type="http://schemas.openxmlformats.org/officeDocument/2006/relationships/chart" Target="../charts/chart3.xml"/></Relationships>
</file>

<file path=xl/drawings/_rels/drawing14.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3.emf"/><Relationship Id="rId4" Type="http://schemas.openxmlformats.org/officeDocument/2006/relationships/chart" Target="../charts/chart5.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1" Type="http://schemas.openxmlformats.org/officeDocument/2006/relationships/image" Target="../media/image7.jpeg"/></Relationships>
</file>

<file path=xl/drawings/_rels/drawing8.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1</xdr:col>
      <xdr:colOff>55880</xdr:colOff>
      <xdr:row>15</xdr:row>
      <xdr:rowOff>30480</xdr:rowOff>
    </xdr:from>
    <xdr:ext cx="624840" cy="18787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ea typeface="Cambria Math" panose="02040503050406030204" pitchFamily="18" charset="0"/>
                          </a:rPr>
                          <m:t>𝜇</m:t>
                        </m:r>
                      </m:e>
                      <m:sub>
                        <m:r>
                          <a:rPr lang="en-US" sz="1200" b="0" i="1">
                            <a:latin typeface="Cambria Math" panose="02040503050406030204" pitchFamily="18" charset="0"/>
                          </a:rPr>
                          <m:t>𝑐𝑜𝑟𝑟𝑒𝑐𝑡𝑒𝑑</m:t>
                        </m:r>
                      </m:sub>
                    </m:sSub>
                  </m:oMath>
                </m:oMathPara>
              </a14:m>
              <a:endParaRPr lang="en-US" sz="1100"/>
            </a:p>
          </xdr:txBody>
        </xdr:sp>
      </mc:Choice>
      <mc:Fallback xmlns="">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sz="1200" i="0">
                  <a:latin typeface="Cambria Math" panose="02040503050406030204" pitchFamily="18" charset="0"/>
                  <a:ea typeface="Cambria Math" panose="02040503050406030204" pitchFamily="18" charset="0"/>
                </a:rPr>
                <a:t>𝜇_</a:t>
              </a:r>
              <a:r>
                <a:rPr lang="en-US" sz="1200" b="0" i="0">
                  <a:latin typeface="Cambria Math" panose="02040503050406030204" pitchFamily="18" charset="0"/>
                </a:rPr>
                <a:t>𝑐𝑜𝑟𝑟𝑒𝑐𝑡𝑒𝑑</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11</xdr:col>
      <xdr:colOff>796571</xdr:colOff>
      <xdr:row>0</xdr:row>
      <xdr:rowOff>0</xdr:rowOff>
    </xdr:from>
    <xdr:to>
      <xdr:col>23</xdr:col>
      <xdr:colOff>352778</xdr:colOff>
      <xdr:row>33</xdr:row>
      <xdr:rowOff>183445</xdr:rowOff>
    </xdr:to>
    <xdr:graphicFrame macro="">
      <xdr:nvGraphicFramePr>
        <xdr:cNvPr id="2" name="Chart 1">
          <a:extLst>
            <a:ext uri="{FF2B5EF4-FFF2-40B4-BE49-F238E27FC236}">
              <a16:creationId xmlns:a16="http://schemas.microsoft.com/office/drawing/2014/main" id="{492BE82F-83E6-33B0-54CD-4ADD50750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16</xdr:col>
      <xdr:colOff>570622</xdr:colOff>
      <xdr:row>0</xdr:row>
      <xdr:rowOff>0</xdr:rowOff>
    </xdr:from>
    <xdr:to>
      <xdr:col>24</xdr:col>
      <xdr:colOff>503619</xdr:colOff>
      <xdr:row>33</xdr:row>
      <xdr:rowOff>197069</xdr:rowOff>
    </xdr:to>
    <xdr:graphicFrame macro="">
      <xdr:nvGraphicFramePr>
        <xdr:cNvPr id="3" name="Chart 2">
          <a:extLst>
            <a:ext uri="{FF2B5EF4-FFF2-40B4-BE49-F238E27FC236}">
              <a16:creationId xmlns:a16="http://schemas.microsoft.com/office/drawing/2014/main" id="{9BC33574-C473-A0F1-86E9-56E0E6D2B5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683958</xdr:colOff>
      <xdr:row>4</xdr:row>
      <xdr:rowOff>5548</xdr:rowOff>
    </xdr:from>
    <xdr:to>
      <xdr:col>21</xdr:col>
      <xdr:colOff>305564</xdr:colOff>
      <xdr:row>10</xdr:row>
      <xdr:rowOff>18023</xdr:rowOff>
    </xdr:to>
    <xdr:pic>
      <xdr:nvPicPr>
        <xdr:cNvPr id="5" name="Picture 4" descr="Radial distribution function - Wikipedia">
          <a:extLst>
            <a:ext uri="{FF2B5EF4-FFF2-40B4-BE49-F238E27FC236}">
              <a16:creationId xmlns:a16="http://schemas.microsoft.com/office/drawing/2014/main" id="{B920C5C6-516B-62C4-6EF6-5350E2F64C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465612" y="807653"/>
          <a:ext cx="1264012" cy="1215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653735</xdr:colOff>
      <xdr:row>0</xdr:row>
      <xdr:rowOff>0</xdr:rowOff>
    </xdr:from>
    <xdr:to>
      <xdr:col>31</xdr:col>
      <xdr:colOff>719667</xdr:colOff>
      <xdr:row>33</xdr:row>
      <xdr:rowOff>70556</xdr:rowOff>
    </xdr:to>
    <xdr:graphicFrame macro="">
      <xdr:nvGraphicFramePr>
        <xdr:cNvPr id="2" name="Chart 1">
          <a:extLst>
            <a:ext uri="{FF2B5EF4-FFF2-40B4-BE49-F238E27FC236}">
              <a16:creationId xmlns:a16="http://schemas.microsoft.com/office/drawing/2014/main" id="{D111C412-22D1-E140-9F0D-DBDBE587D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14</xdr:col>
      <xdr:colOff>155223</xdr:colOff>
      <xdr:row>3</xdr:row>
      <xdr:rowOff>42333</xdr:rowOff>
    </xdr:from>
    <xdr:to>
      <xdr:col>14</xdr:col>
      <xdr:colOff>431215</xdr:colOff>
      <xdr:row>10</xdr:row>
      <xdr:rowOff>15290</xdr:rowOff>
    </xdr:to>
    <xdr:pic>
      <xdr:nvPicPr>
        <xdr:cNvPr id="4" name="Picture 3">
          <a:extLst>
            <a:ext uri="{FF2B5EF4-FFF2-40B4-BE49-F238E27FC236}">
              <a16:creationId xmlns:a16="http://schemas.microsoft.com/office/drawing/2014/main" id="{99D1CC28-DCCB-B206-97AF-E299C68D49AC}"/>
            </a:ext>
          </a:extLst>
        </xdr:cNvPr>
        <xdr:cNvPicPr>
          <a:picLocks noChangeAspect="1"/>
        </xdr:cNvPicPr>
      </xdr:nvPicPr>
      <xdr:blipFill>
        <a:blip xmlns:r="http://schemas.openxmlformats.org/officeDocument/2006/relationships" r:embed="rId1"/>
        <a:stretch>
          <a:fillRect/>
        </a:stretch>
      </xdr:blipFill>
      <xdr:spPr>
        <a:xfrm>
          <a:off x="11068756" y="651933"/>
          <a:ext cx="275992" cy="1395357"/>
        </a:xfrm>
        <a:prstGeom prst="rect">
          <a:avLst/>
        </a:prstGeom>
      </xdr:spPr>
    </xdr:pic>
    <xdr:clientData/>
  </xdr:twoCellAnchor>
  <xdr:twoCellAnchor editAs="oneCell">
    <xdr:from>
      <xdr:col>14</xdr:col>
      <xdr:colOff>552176</xdr:colOff>
      <xdr:row>2</xdr:row>
      <xdr:rowOff>179457</xdr:rowOff>
    </xdr:from>
    <xdr:to>
      <xdr:col>22</xdr:col>
      <xdr:colOff>589197</xdr:colOff>
      <xdr:row>32</xdr:row>
      <xdr:rowOff>56444</xdr:rowOff>
    </xdr:to>
    <xdr:pic>
      <xdr:nvPicPr>
        <xdr:cNvPr id="3" name="Picture 2">
          <a:extLst>
            <a:ext uri="{FF2B5EF4-FFF2-40B4-BE49-F238E27FC236}">
              <a16:creationId xmlns:a16="http://schemas.microsoft.com/office/drawing/2014/main" id="{B62F183A-920A-9080-96A2-2ED1F0F8AB18}"/>
            </a:ext>
          </a:extLst>
        </xdr:cNvPr>
        <xdr:cNvPicPr>
          <a:picLocks noChangeAspect="1"/>
        </xdr:cNvPicPr>
      </xdr:nvPicPr>
      <xdr:blipFill>
        <a:blip xmlns:r="http://schemas.openxmlformats.org/officeDocument/2006/relationships" r:embed="rId2"/>
        <a:stretch>
          <a:fillRect/>
        </a:stretch>
      </xdr:blipFill>
      <xdr:spPr>
        <a:xfrm>
          <a:off x="12673620" y="574568"/>
          <a:ext cx="7149021" cy="5803654"/>
        </a:xfrm>
        <a:prstGeom prst="rect">
          <a:avLst/>
        </a:prstGeom>
      </xdr:spPr>
    </xdr:pic>
    <xdr:clientData/>
  </xdr:twoCellAnchor>
  <xdr:twoCellAnchor editAs="oneCell">
    <xdr:from>
      <xdr:col>22</xdr:col>
      <xdr:colOff>608006</xdr:colOff>
      <xdr:row>3</xdr:row>
      <xdr:rowOff>10122</xdr:rowOff>
    </xdr:from>
    <xdr:to>
      <xdr:col>30</xdr:col>
      <xdr:colOff>69773</xdr:colOff>
      <xdr:row>32</xdr:row>
      <xdr:rowOff>14110</xdr:rowOff>
    </xdr:to>
    <xdr:pic>
      <xdr:nvPicPr>
        <xdr:cNvPr id="6" name="Picture 5">
          <a:extLst>
            <a:ext uri="{FF2B5EF4-FFF2-40B4-BE49-F238E27FC236}">
              <a16:creationId xmlns:a16="http://schemas.microsoft.com/office/drawing/2014/main" id="{2DD456C0-F243-00FA-A803-F63250D6CEAB}"/>
            </a:ext>
          </a:extLst>
        </xdr:cNvPr>
        <xdr:cNvPicPr>
          <a:picLocks noChangeAspect="1"/>
        </xdr:cNvPicPr>
      </xdr:nvPicPr>
      <xdr:blipFill>
        <a:blip xmlns:r="http://schemas.openxmlformats.org/officeDocument/2006/relationships" r:embed="rId3"/>
        <a:stretch>
          <a:fillRect/>
        </a:stretch>
      </xdr:blipFill>
      <xdr:spPr>
        <a:xfrm>
          <a:off x="19841450" y="602789"/>
          <a:ext cx="6122212" cy="5733099"/>
        </a:xfrm>
        <a:prstGeom prst="rect">
          <a:avLst/>
        </a:prstGeom>
      </xdr:spPr>
    </xdr:pic>
    <xdr:clientData/>
  </xdr:twoCellAnchor>
  <xdr:twoCellAnchor>
    <xdr:from>
      <xdr:col>14</xdr:col>
      <xdr:colOff>541660</xdr:colOff>
      <xdr:row>38</xdr:row>
      <xdr:rowOff>129249</xdr:rowOff>
    </xdr:from>
    <xdr:to>
      <xdr:col>21</xdr:col>
      <xdr:colOff>508000</xdr:colOff>
      <xdr:row>57</xdr:row>
      <xdr:rowOff>169332</xdr:rowOff>
    </xdr:to>
    <xdr:graphicFrame macro="">
      <xdr:nvGraphicFramePr>
        <xdr:cNvPr id="7" name="Chart 6">
          <a:extLst>
            <a:ext uri="{FF2B5EF4-FFF2-40B4-BE49-F238E27FC236}">
              <a16:creationId xmlns:a16="http://schemas.microsoft.com/office/drawing/2014/main" id="{14E69F86-4F29-7020-B1BF-B7BD2663A6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22</xdr:col>
      <xdr:colOff>158845</xdr:colOff>
      <xdr:row>38</xdr:row>
      <xdr:rowOff>136816</xdr:rowOff>
    </xdr:from>
    <xdr:to>
      <xdr:col>29</xdr:col>
      <xdr:colOff>447475</xdr:colOff>
      <xdr:row>58</xdr:row>
      <xdr:rowOff>25549</xdr:rowOff>
    </xdr:to>
    <xdr:pic>
      <xdr:nvPicPr>
        <xdr:cNvPr id="5" name="Image 4">
          <a:extLst>
            <a:ext uri="{FF2B5EF4-FFF2-40B4-BE49-F238E27FC236}">
              <a16:creationId xmlns:a16="http://schemas.microsoft.com/office/drawing/2014/main" id="{5F4BD98C-2D8A-4CFC-8610-ADC7FE88F3A2}"/>
            </a:ext>
          </a:extLst>
        </xdr:cNvPr>
        <xdr:cNvPicPr>
          <a:picLocks noChangeAspect="1"/>
        </xdr:cNvPicPr>
      </xdr:nvPicPr>
      <xdr:blipFill rotWithShape="1">
        <a:blip xmlns:r="http://schemas.openxmlformats.org/officeDocument/2006/relationships" r:embed="rId5"/>
        <a:srcRect b="166"/>
        <a:stretch/>
      </xdr:blipFill>
      <xdr:spPr>
        <a:xfrm>
          <a:off x="19392289" y="7643927"/>
          <a:ext cx="6116519" cy="38398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9</xdr:col>
      <xdr:colOff>1144493</xdr:colOff>
      <xdr:row>0</xdr:row>
      <xdr:rowOff>45572</xdr:rowOff>
    </xdr:from>
    <xdr:to>
      <xdr:col>18</xdr:col>
      <xdr:colOff>155095</xdr:colOff>
      <xdr:row>33</xdr:row>
      <xdr:rowOff>104588</xdr:rowOff>
    </xdr:to>
    <xdr:pic>
      <xdr:nvPicPr>
        <xdr:cNvPr id="6" name="Picture 5">
          <a:extLst>
            <a:ext uri="{FF2B5EF4-FFF2-40B4-BE49-F238E27FC236}">
              <a16:creationId xmlns:a16="http://schemas.microsoft.com/office/drawing/2014/main" id="{E64D1DC9-EC71-5CE4-3F76-B9A6F1141B2F}"/>
            </a:ext>
          </a:extLst>
        </xdr:cNvPr>
        <xdr:cNvPicPr>
          <a:picLocks noChangeAspect="1"/>
        </xdr:cNvPicPr>
      </xdr:nvPicPr>
      <xdr:blipFill>
        <a:blip xmlns:r="http://schemas.openxmlformats.org/officeDocument/2006/relationships" r:embed="rId1"/>
        <a:stretch>
          <a:fillRect/>
        </a:stretch>
      </xdr:blipFill>
      <xdr:spPr>
        <a:xfrm>
          <a:off x="8898964" y="45572"/>
          <a:ext cx="6824837" cy="6961840"/>
        </a:xfrm>
        <a:prstGeom prst="rect">
          <a:avLst/>
        </a:prstGeom>
      </xdr:spPr>
    </xdr:pic>
    <xdr:clientData/>
  </xdr:twoCellAnchor>
  <xdr:twoCellAnchor editAs="oneCell">
    <xdr:from>
      <xdr:col>18</xdr:col>
      <xdr:colOff>253255</xdr:colOff>
      <xdr:row>0</xdr:row>
      <xdr:rowOff>0</xdr:rowOff>
    </xdr:from>
    <xdr:to>
      <xdr:col>26</xdr:col>
      <xdr:colOff>540232</xdr:colOff>
      <xdr:row>33</xdr:row>
      <xdr:rowOff>104588</xdr:rowOff>
    </xdr:to>
    <xdr:pic>
      <xdr:nvPicPr>
        <xdr:cNvPr id="7" name="Picture 6">
          <a:extLst>
            <a:ext uri="{FF2B5EF4-FFF2-40B4-BE49-F238E27FC236}">
              <a16:creationId xmlns:a16="http://schemas.microsoft.com/office/drawing/2014/main" id="{9185C277-9D81-2BD0-A6EF-033FCE9634E1}"/>
            </a:ext>
          </a:extLst>
        </xdr:cNvPr>
        <xdr:cNvPicPr>
          <a:picLocks noChangeAspect="1"/>
        </xdr:cNvPicPr>
      </xdr:nvPicPr>
      <xdr:blipFill>
        <a:blip xmlns:r="http://schemas.openxmlformats.org/officeDocument/2006/relationships" r:embed="rId2"/>
        <a:stretch>
          <a:fillRect/>
        </a:stretch>
      </xdr:blipFill>
      <xdr:spPr>
        <a:xfrm>
          <a:off x="15821961" y="0"/>
          <a:ext cx="6861095" cy="7007412"/>
        </a:xfrm>
        <a:prstGeom prst="rect">
          <a:avLst/>
        </a:prstGeom>
      </xdr:spPr>
    </xdr:pic>
    <xdr:clientData/>
  </xdr:twoCellAnchor>
  <xdr:twoCellAnchor editAs="oneCell">
    <xdr:from>
      <xdr:col>9</xdr:col>
      <xdr:colOff>457200</xdr:colOff>
      <xdr:row>5</xdr:row>
      <xdr:rowOff>0</xdr:rowOff>
    </xdr:from>
    <xdr:to>
      <xdr:col>9</xdr:col>
      <xdr:colOff>733192</xdr:colOff>
      <xdr:row>12</xdr:row>
      <xdr:rowOff>13</xdr:rowOff>
    </xdr:to>
    <xdr:pic>
      <xdr:nvPicPr>
        <xdr:cNvPr id="8" name="Picture 7">
          <a:extLst>
            <a:ext uri="{FF2B5EF4-FFF2-40B4-BE49-F238E27FC236}">
              <a16:creationId xmlns:a16="http://schemas.microsoft.com/office/drawing/2014/main" id="{7D9F3EB6-0B97-5841-8B45-4D7CE345E86F}"/>
            </a:ext>
          </a:extLst>
        </xdr:cNvPr>
        <xdr:cNvPicPr>
          <a:picLocks noChangeAspect="1"/>
        </xdr:cNvPicPr>
      </xdr:nvPicPr>
      <xdr:blipFill>
        <a:blip xmlns:r="http://schemas.openxmlformats.org/officeDocument/2006/relationships" r:embed="rId3"/>
        <a:stretch>
          <a:fillRect/>
        </a:stretch>
      </xdr:blipFill>
      <xdr:spPr>
        <a:xfrm>
          <a:off x="12585700" y="609600"/>
          <a:ext cx="275992" cy="142241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170399</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theme/theme1.xml><?xml version="1.0" encoding="utf-8"?>
<a:theme xmlns:a="http://schemas.openxmlformats.org/drawingml/2006/main" name="Office 2013 - 2022 Theme">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3" Type="http://schemas.openxmlformats.org/officeDocument/2006/relationships/hyperlink" Target="https://doi.org/10.1016/j.carbon.2017.01.078" TargetMode="External"/><Relationship Id="rId2" Type="http://schemas.openxmlformats.org/officeDocument/2006/relationships/hyperlink" Target="https://doi.org/10.1016/j.carbon.2016.09.012" TargetMode="External"/><Relationship Id="rId1" Type="http://schemas.openxmlformats.org/officeDocument/2006/relationships/hyperlink" Target="https://doi.org/10.1016/j.carbon.2016.01.031" TargetMode="External"/><Relationship Id="rId4" Type="http://schemas.openxmlformats.org/officeDocument/2006/relationships/hyperlink" Target="https://doi.org/10.1016/J.BIOMBIOE.2017.05.015"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124" zoomScaleNormal="150" workbookViewId="0">
      <selection activeCell="B20" sqref="B20"/>
    </sheetView>
  </sheetViews>
  <sheetFormatPr baseColWidth="10" defaultColWidth="10.83203125"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1" s="6" customFormat="1" ht="17" x14ac:dyDescent="0.2">
      <c r="B2" s="20" t="s">
        <v>0</v>
      </c>
      <c r="C2" s="20" t="s">
        <v>1</v>
      </c>
      <c r="D2" s="20" t="s">
        <v>2</v>
      </c>
      <c r="E2" s="20" t="s">
        <v>3</v>
      </c>
      <c r="F2" s="20" t="s">
        <v>4</v>
      </c>
      <c r="G2" s="20" t="s">
        <v>5</v>
      </c>
      <c r="H2" s="20" t="s">
        <v>6</v>
      </c>
      <c r="I2" s="21" t="s">
        <v>7</v>
      </c>
    </row>
    <row r="3" spans="2:11" x14ac:dyDescent="0.2">
      <c r="B3" s="53" t="str">
        <f>HYPERLINK("#CHN!A1","Ultimate Analysis")</f>
        <v>Ultimate Analysis</v>
      </c>
      <c r="C3" s="54"/>
      <c r="D3" s="54"/>
      <c r="E3" s="54"/>
      <c r="F3" s="54"/>
      <c r="G3" s="54"/>
      <c r="H3" s="54"/>
      <c r="I3" s="18"/>
    </row>
    <row r="4" spans="2:11" ht="16" customHeight="1" x14ac:dyDescent="0.2">
      <c r="B4" s="4" t="s">
        <v>8</v>
      </c>
      <c r="C4" s="7">
        <f>42.8*100/100.06</f>
        <v>42.774335398760741</v>
      </c>
      <c r="D4" s="7">
        <f>44.5*100/100.03</f>
        <v>44.486654003798861</v>
      </c>
      <c r="E4" s="7">
        <v>74.5</v>
      </c>
      <c r="F4" s="7">
        <v>81.410448506642695</v>
      </c>
      <c r="G4" s="7">
        <f>87.8*100/100.49</f>
        <v>87.37187779878596</v>
      </c>
      <c r="H4" s="7">
        <f>90.2*100/100.19</f>
        <v>90.028945004491462</v>
      </c>
      <c r="I4" s="58" t="s">
        <v>9</v>
      </c>
      <c r="J4" s="42"/>
      <c r="K4" s="42"/>
    </row>
    <row r="5" spans="2:11" x14ac:dyDescent="0.2">
      <c r="B5" s="4" t="s">
        <v>10</v>
      </c>
      <c r="C5" s="7">
        <f>6.4*100/100.06</f>
        <v>6.3961623026184284</v>
      </c>
      <c r="D5" s="7">
        <f>6.1*100/100.03</f>
        <v>6.0981705488353493</v>
      </c>
      <c r="E5" s="7">
        <v>3.92</v>
      </c>
      <c r="F5" s="7">
        <v>3.4961542303466189</v>
      </c>
      <c r="G5" s="7">
        <f>2.7*100/100.48</f>
        <v>2.6871019108280252</v>
      </c>
      <c r="H5" s="7">
        <f>2*100/100.2</f>
        <v>1.996007984031936</v>
      </c>
      <c r="I5" s="56"/>
      <c r="J5" s="42"/>
      <c r="K5" s="42"/>
    </row>
    <row r="6" spans="2:11" x14ac:dyDescent="0.2">
      <c r="B6" s="4" t="s">
        <v>11</v>
      </c>
      <c r="C6" s="7">
        <f>0.06*100/100.06</f>
        <v>5.9964021587047771E-2</v>
      </c>
      <c r="D6" s="7">
        <f>0.03*100/100.03</f>
        <v>2.9991002699190243E-2</v>
      </c>
      <c r="E6" s="7">
        <v>0.08</v>
      </c>
      <c r="F6" s="7">
        <v>0.10987913295375087</v>
      </c>
      <c r="G6" s="7">
        <f>0.24*100/100.52</f>
        <v>0.23875845602865103</v>
      </c>
      <c r="H6" s="7">
        <f>0.36*100/100.19</f>
        <v>0.35931729713544269</v>
      </c>
      <c r="I6" s="56"/>
      <c r="J6" s="42"/>
      <c r="K6" s="42"/>
    </row>
    <row r="7" spans="2:11" x14ac:dyDescent="0.2">
      <c r="B7" s="4" t="s">
        <v>12</v>
      </c>
      <c r="C7" s="7">
        <f>50.8*100/100.06</f>
        <v>50.769538277033782</v>
      </c>
      <c r="D7" s="7">
        <f>49.4*100/100.03</f>
        <v>49.385184444666599</v>
      </c>
      <c r="E7" s="7">
        <v>21.5</v>
      </c>
      <c r="F7" s="7">
        <v>14.983518130056938</v>
      </c>
      <c r="G7" s="7">
        <f>9.3+0.4</f>
        <v>9.7000000000000011</v>
      </c>
      <c r="H7" s="7">
        <f>(7.5+0.12)*100/100.05</f>
        <v>7.6161919040479766</v>
      </c>
      <c r="I7" s="56"/>
      <c r="J7" s="42"/>
      <c r="K7" s="42"/>
    </row>
    <row r="8" spans="2:11" x14ac:dyDescent="0.2">
      <c r="B8" s="4" t="s">
        <v>13</v>
      </c>
      <c r="C8" s="7" t="s">
        <v>14</v>
      </c>
      <c r="D8" s="7" t="s">
        <v>14</v>
      </c>
      <c r="E8" s="7" t="s">
        <v>14</v>
      </c>
      <c r="F8" s="7" t="s">
        <v>14</v>
      </c>
      <c r="G8" s="7" t="s">
        <v>14</v>
      </c>
      <c r="H8" s="7" t="s">
        <v>14</v>
      </c>
      <c r="I8" s="56"/>
    </row>
    <row r="9" spans="2:11" x14ac:dyDescent="0.2">
      <c r="B9" s="4" t="s">
        <v>15</v>
      </c>
      <c r="C9" s="8">
        <v>0.90909090909090906</v>
      </c>
      <c r="D9" s="8">
        <v>0.83333333333333337</v>
      </c>
      <c r="E9" s="8">
        <v>0.21739130434782611</v>
      </c>
      <c r="F9" s="8">
        <v>0.13698630136986301</v>
      </c>
      <c r="G9" s="8">
        <f>(G7*12.011)/(G4*15.999)</f>
        <v>8.3346313095308766E-2</v>
      </c>
      <c r="H9" s="8">
        <v>6.25E-2</v>
      </c>
      <c r="I9" s="56"/>
    </row>
    <row r="10" spans="2:11" x14ac:dyDescent="0.2">
      <c r="B10" s="4" t="s">
        <v>16</v>
      </c>
      <c r="C10" s="8"/>
      <c r="D10" s="8"/>
      <c r="E10" s="8">
        <v>0.62707194387944809</v>
      </c>
      <c r="F10" s="8">
        <v>0.51179732492351981</v>
      </c>
      <c r="G10" s="8">
        <v>0.3664855234279874</v>
      </c>
      <c r="H10" s="8">
        <v>0.26424758936501019</v>
      </c>
      <c r="I10" s="56"/>
      <c r="J10" s="33"/>
    </row>
    <row r="11" spans="2:11" x14ac:dyDescent="0.2">
      <c r="B11" s="4" t="s">
        <v>17</v>
      </c>
      <c r="C11" s="8"/>
      <c r="D11" s="8"/>
      <c r="E11" s="8">
        <v>0.37292805612055191</v>
      </c>
      <c r="F11" s="8">
        <v>0.48820267507648002</v>
      </c>
      <c r="G11" s="8">
        <v>0.63351447657201265</v>
      </c>
      <c r="H11" s="8">
        <v>0.73575241063498975</v>
      </c>
      <c r="I11" s="56"/>
    </row>
    <row r="12" spans="2:11" x14ac:dyDescent="0.2">
      <c r="B12" s="9" t="s">
        <v>19</v>
      </c>
      <c r="C12" s="10">
        <v>3.6</v>
      </c>
      <c r="D12" s="10">
        <v>2.7</v>
      </c>
      <c r="E12" s="10">
        <v>2.6</v>
      </c>
      <c r="F12" s="10">
        <v>1.7</v>
      </c>
      <c r="G12" s="10">
        <v>1</v>
      </c>
      <c r="H12" s="10">
        <v>1</v>
      </c>
      <c r="I12" s="59"/>
    </row>
    <row r="13" spans="2:11" x14ac:dyDescent="0.2">
      <c r="B13" s="54" t="s">
        <v>18</v>
      </c>
      <c r="C13" s="54"/>
      <c r="D13" s="54"/>
      <c r="E13" s="54"/>
      <c r="F13" s="54"/>
      <c r="G13" s="54"/>
      <c r="H13" s="54"/>
      <c r="I13" s="18"/>
    </row>
    <row r="14" spans="2:11" ht="19" x14ac:dyDescent="0.25">
      <c r="B14" s="9" t="s">
        <v>197</v>
      </c>
      <c r="C14" s="10" t="s">
        <v>20</v>
      </c>
      <c r="D14" s="10">
        <v>21</v>
      </c>
      <c r="E14" s="10">
        <v>264</v>
      </c>
      <c r="F14" s="10">
        <v>383</v>
      </c>
      <c r="G14" s="10">
        <v>485</v>
      </c>
      <c r="H14" s="10">
        <v>576</v>
      </c>
      <c r="I14" s="58" t="s">
        <v>21</v>
      </c>
    </row>
    <row r="15" spans="2:11" x14ac:dyDescent="0.2">
      <c r="B15" s="9" t="s">
        <v>173</v>
      </c>
      <c r="C15" s="10" t="s">
        <v>20</v>
      </c>
      <c r="D15" s="7">
        <v>2.29</v>
      </c>
      <c r="E15" s="7">
        <v>0.87</v>
      </c>
      <c r="F15" s="7">
        <v>0.84</v>
      </c>
      <c r="G15" s="7">
        <v>0.87</v>
      </c>
      <c r="H15" s="7">
        <v>0.89</v>
      </c>
      <c r="I15" s="56"/>
    </row>
    <row r="16" spans="2:11" ht="17" customHeight="1" x14ac:dyDescent="0.2">
      <c r="C16" s="7" t="s">
        <v>20</v>
      </c>
      <c r="D16" s="34">
        <v>8</v>
      </c>
      <c r="E16" s="34">
        <v>42</v>
      </c>
      <c r="F16" s="34">
        <f>54</f>
        <v>54</v>
      </c>
      <c r="G16" s="34">
        <v>66</v>
      </c>
      <c r="H16" s="34">
        <v>70</v>
      </c>
      <c r="I16" s="57" t="s">
        <v>22</v>
      </c>
    </row>
    <row r="17" spans="2:17" ht="17" customHeight="1" x14ac:dyDescent="0.2">
      <c r="B17" s="4" t="s">
        <v>198</v>
      </c>
      <c r="C17" s="7" t="s">
        <v>20</v>
      </c>
      <c r="D17" s="7" t="s">
        <v>20</v>
      </c>
      <c r="E17" s="34">
        <v>10</v>
      </c>
      <c r="F17" s="34">
        <v>14</v>
      </c>
      <c r="G17" s="34">
        <v>19</v>
      </c>
      <c r="H17" s="34">
        <v>18</v>
      </c>
      <c r="I17" s="57"/>
    </row>
    <row r="18" spans="2:17" ht="17" customHeight="1" x14ac:dyDescent="0.2">
      <c r="B18" s="4" t="s">
        <v>174</v>
      </c>
      <c r="C18" s="11">
        <f>(C19-1000)/C19*100</f>
        <v>28.571428571428569</v>
      </c>
      <c r="D18" s="11" t="s">
        <v>20</v>
      </c>
      <c r="E18" s="11">
        <f>((E19-1000)/E19)*100</f>
        <v>35.794542536115571</v>
      </c>
      <c r="F18" s="11">
        <f>((F19-1000)/F19)*100</f>
        <v>31.949642735624362</v>
      </c>
      <c r="G18" s="11">
        <f>((G19-1000)/G19)*100</f>
        <v>35.938500960922489</v>
      </c>
      <c r="H18" s="11">
        <f>((H19-1000)/H19)*100</f>
        <v>42.296595499134447</v>
      </c>
      <c r="I18" s="57"/>
    </row>
    <row r="19" spans="2:17" ht="17" customHeight="1" x14ac:dyDescent="0.2">
      <c r="B19" s="4" t="s">
        <v>23</v>
      </c>
      <c r="C19" s="10">
        <v>1400</v>
      </c>
      <c r="D19" s="10" t="s">
        <v>20</v>
      </c>
      <c r="E19" s="34">
        <f>AVERAGE(1556,1559)</f>
        <v>1557.5</v>
      </c>
      <c r="F19" s="34">
        <f>AVERAGE(1471,1468)</f>
        <v>1469.5</v>
      </c>
      <c r="G19" s="34">
        <f>AVERAGE(1560,1562)</f>
        <v>1561</v>
      </c>
      <c r="H19" s="34">
        <f>AVERAGE(1735,1731)</f>
        <v>1733</v>
      </c>
      <c r="I19" s="57"/>
      <c r="N19" s="34"/>
      <c r="O19" s="34"/>
      <c r="P19" s="34"/>
      <c r="Q19" s="34"/>
    </row>
    <row r="20" spans="2:17" ht="17" customHeight="1" x14ac:dyDescent="0.2">
      <c r="B20" s="35" t="str">
        <f>HYPERLINK("#LDI_FTICR_MS!A1","Median molecular weight from LDI (m/z)")</f>
        <v>Median molecular weight from LDI (m/z)</v>
      </c>
      <c r="C20" s="10" t="s">
        <v>20</v>
      </c>
      <c r="D20" s="10" t="s">
        <v>20</v>
      </c>
      <c r="E20" s="34">
        <v>1492</v>
      </c>
      <c r="F20" s="34">
        <v>1777</v>
      </c>
      <c r="G20" s="34">
        <v>2163</v>
      </c>
      <c r="H20" s="34">
        <v>1994.01</v>
      </c>
      <c r="I20" s="57"/>
      <c r="N20" s="12"/>
      <c r="O20" s="12"/>
      <c r="P20" s="12"/>
      <c r="Q20" s="12"/>
    </row>
    <row r="21" spans="2:17" x14ac:dyDescent="0.2">
      <c r="B21" s="53" t="str">
        <f>HYPERLINK("#ESR!A1", "Electron Spin Resonance")</f>
        <v>Electron Spin Resonance</v>
      </c>
      <c r="C21" s="54"/>
      <c r="D21" s="54"/>
      <c r="E21" s="54"/>
      <c r="F21" s="54"/>
      <c r="G21" s="54"/>
      <c r="H21" s="54"/>
      <c r="I21" s="19"/>
    </row>
    <row r="22" spans="2:17" ht="19" x14ac:dyDescent="0.25">
      <c r="B22" s="4" t="s">
        <v>24</v>
      </c>
      <c r="C22" s="11" t="s">
        <v>20</v>
      </c>
      <c r="D22" s="11" t="s">
        <v>20</v>
      </c>
      <c r="E22" s="11" t="s">
        <v>25</v>
      </c>
      <c r="F22" s="11" t="s">
        <v>25</v>
      </c>
      <c r="G22" s="11" t="s">
        <v>26</v>
      </c>
      <c r="H22" s="11" t="s">
        <v>27</v>
      </c>
      <c r="I22" s="61" t="s">
        <v>22</v>
      </c>
    </row>
    <row r="23" spans="2:17" ht="17" customHeight="1" x14ac:dyDescent="0.2">
      <c r="B23" s="4" t="s">
        <v>28</v>
      </c>
      <c r="C23" s="10" t="s">
        <v>20</v>
      </c>
      <c r="D23" s="10" t="s">
        <v>20</v>
      </c>
      <c r="E23" s="10">
        <v>9.8375000000000004</v>
      </c>
      <c r="F23" s="10">
        <v>9.8330000000000002</v>
      </c>
      <c r="G23" s="10">
        <v>9.8422000000000001</v>
      </c>
      <c r="H23" s="10">
        <v>9.8356999999999992</v>
      </c>
      <c r="I23" s="57"/>
    </row>
    <row r="24" spans="2:17" ht="17" customHeight="1" x14ac:dyDescent="0.2">
      <c r="B24" s="4" t="s">
        <v>29</v>
      </c>
      <c r="C24" s="11" t="s">
        <v>20</v>
      </c>
      <c r="D24" s="11" t="s">
        <v>20</v>
      </c>
      <c r="E24" s="13">
        <v>2.0061</v>
      </c>
      <c r="F24" s="13">
        <v>2.0059</v>
      </c>
      <c r="G24" s="13">
        <v>2.0059999999999998</v>
      </c>
      <c r="H24" s="13">
        <v>2.0295999999999998</v>
      </c>
      <c r="I24" s="57"/>
    </row>
    <row r="25" spans="2:17" ht="18" x14ac:dyDescent="0.2">
      <c r="B25" s="4" t="s">
        <v>30</v>
      </c>
      <c r="C25" s="10" t="s">
        <v>20</v>
      </c>
      <c r="D25" s="10" t="s">
        <v>20</v>
      </c>
      <c r="E25" s="10" t="s">
        <v>31</v>
      </c>
      <c r="F25" s="10" t="s">
        <v>32</v>
      </c>
      <c r="G25" s="10" t="s">
        <v>33</v>
      </c>
      <c r="H25" s="10" t="s">
        <v>34</v>
      </c>
      <c r="I25" s="60"/>
    </row>
    <row r="26" spans="2:17" ht="18" customHeight="1" x14ac:dyDescent="0.2">
      <c r="B26" s="53" t="str">
        <f>HYPERLINK("#NMR!A1"," Multi CP 13C NMR")</f>
        <v xml:space="preserve"> Multi CP 13C NMR</v>
      </c>
      <c r="C26" s="54"/>
      <c r="D26" s="54"/>
      <c r="E26" s="54"/>
      <c r="F26" s="54"/>
      <c r="G26" s="54"/>
      <c r="H26" s="54"/>
      <c r="I26" s="18"/>
    </row>
    <row r="27" spans="2:17" x14ac:dyDescent="0.2">
      <c r="B27" s="4" t="s">
        <v>35</v>
      </c>
      <c r="C27" s="10" t="s">
        <v>20</v>
      </c>
      <c r="D27" s="10" t="s">
        <v>20</v>
      </c>
      <c r="E27" s="12">
        <f>3</f>
        <v>3</v>
      </c>
      <c r="F27" s="42">
        <f>3-4/6</f>
        <v>2.3333333333333335</v>
      </c>
      <c r="G27" s="12">
        <v>1</v>
      </c>
      <c r="H27" s="4">
        <v>2</v>
      </c>
      <c r="I27" s="58" t="s">
        <v>36</v>
      </c>
    </row>
    <row r="28" spans="2:17" x14ac:dyDescent="0.2">
      <c r="B28" s="4" t="s">
        <v>37</v>
      </c>
      <c r="C28" s="10" t="s">
        <v>20</v>
      </c>
      <c r="D28" s="10" t="s">
        <v>20</v>
      </c>
      <c r="E28" s="12">
        <v>5</v>
      </c>
      <c r="F28" s="42">
        <f>4-4/6</f>
        <v>3.3333333333333335</v>
      </c>
      <c r="G28" s="12">
        <v>3</v>
      </c>
      <c r="H28" s="4">
        <v>2</v>
      </c>
      <c r="I28" s="56"/>
    </row>
    <row r="29" spans="2:17" x14ac:dyDescent="0.2">
      <c r="B29" s="4" t="s">
        <v>38</v>
      </c>
      <c r="C29" s="10" t="s">
        <v>20</v>
      </c>
      <c r="D29" s="10" t="s">
        <v>20</v>
      </c>
      <c r="E29" s="12">
        <v>10</v>
      </c>
      <c r="F29" s="42">
        <f>13-4/6</f>
        <v>12.333333333333334</v>
      </c>
      <c r="G29" s="12">
        <v>7</v>
      </c>
      <c r="H29" s="4">
        <v>5</v>
      </c>
      <c r="I29" s="56"/>
    </row>
    <row r="30" spans="2:17" x14ac:dyDescent="0.2">
      <c r="B30" s="4" t="s">
        <v>39</v>
      </c>
      <c r="C30" s="10" t="s">
        <v>20</v>
      </c>
      <c r="D30" s="10" t="s">
        <v>20</v>
      </c>
      <c r="E30" s="12">
        <v>14</v>
      </c>
      <c r="F30" s="42">
        <f>12-4/6</f>
        <v>11.333333333333334</v>
      </c>
      <c r="G30" s="12">
        <v>7</v>
      </c>
      <c r="H30" s="4">
        <v>13</v>
      </c>
      <c r="I30" s="56"/>
    </row>
    <row r="31" spans="2:17" x14ac:dyDescent="0.2">
      <c r="B31" s="4" t="s">
        <v>40</v>
      </c>
      <c r="C31" s="10" t="s">
        <v>20</v>
      </c>
      <c r="D31" s="10" t="s">
        <v>20</v>
      </c>
      <c r="E31" s="12">
        <v>51</v>
      </c>
      <c r="F31" s="42">
        <f>68-4/6</f>
        <v>67.333333333333329</v>
      </c>
      <c r="G31" s="12">
        <v>82</v>
      </c>
      <c r="H31" s="4">
        <v>78</v>
      </c>
      <c r="I31" s="56"/>
    </row>
    <row r="32" spans="2:17" x14ac:dyDescent="0.2">
      <c r="B32" s="4" t="s">
        <v>41</v>
      </c>
      <c r="C32" s="10" t="s">
        <v>20</v>
      </c>
      <c r="D32" s="10" t="s">
        <v>20</v>
      </c>
      <c r="E32" s="12">
        <v>17</v>
      </c>
      <c r="F32" s="42">
        <f>4-4/6</f>
        <v>3.3333333333333335</v>
      </c>
      <c r="G32" s="4">
        <v>0</v>
      </c>
      <c r="H32" s="4">
        <v>0</v>
      </c>
      <c r="I32" s="56"/>
    </row>
    <row r="33" spans="2:9" x14ac:dyDescent="0.2">
      <c r="B33" s="55" t="s">
        <v>42</v>
      </c>
      <c r="C33" s="55"/>
      <c r="D33" s="55"/>
      <c r="E33" s="55"/>
      <c r="F33" s="55"/>
      <c r="G33" s="55"/>
      <c r="H33" s="55"/>
      <c r="I33" s="56"/>
    </row>
    <row r="34" spans="2:9" x14ac:dyDescent="0.2">
      <c r="B34" s="55" t="s">
        <v>43</v>
      </c>
      <c r="C34" s="55"/>
      <c r="D34" s="55"/>
      <c r="E34" s="55"/>
      <c r="F34" s="55"/>
      <c r="G34" s="55"/>
      <c r="H34" s="55"/>
      <c r="I34" s="56"/>
    </row>
    <row r="35" spans="2:9" x14ac:dyDescent="0.2">
      <c r="B35" s="4" t="s">
        <v>44</v>
      </c>
      <c r="C35" s="10" t="s">
        <v>20</v>
      </c>
      <c r="D35" s="10" t="s">
        <v>20</v>
      </c>
      <c r="E35" s="10">
        <v>15</v>
      </c>
      <c r="F35" s="10">
        <v>31</v>
      </c>
      <c r="G35" s="10">
        <v>37</v>
      </c>
      <c r="H35" s="10">
        <v>35</v>
      </c>
      <c r="I35" s="56"/>
    </row>
    <row r="36" spans="2:9" x14ac:dyDescent="0.2">
      <c r="B36" s="4" t="s">
        <v>45</v>
      </c>
      <c r="C36" s="10" t="s">
        <v>20</v>
      </c>
      <c r="D36" s="10" t="s">
        <v>20</v>
      </c>
      <c r="E36" s="10">
        <v>67</v>
      </c>
      <c r="F36" s="10">
        <v>47</v>
      </c>
      <c r="G36" s="10">
        <v>41</v>
      </c>
      <c r="H36" s="10">
        <v>35</v>
      </c>
      <c r="I36" s="56"/>
    </row>
    <row r="37" spans="2:9" x14ac:dyDescent="0.2">
      <c r="B37" s="4" t="s">
        <v>46</v>
      </c>
      <c r="C37" s="10" t="s">
        <v>20</v>
      </c>
      <c r="D37" s="10" t="s">
        <v>20</v>
      </c>
      <c r="E37" s="10">
        <v>17</v>
      </c>
      <c r="F37" s="10">
        <v>23</v>
      </c>
      <c r="G37" s="10">
        <v>19</v>
      </c>
      <c r="H37" s="10">
        <v>21</v>
      </c>
      <c r="I37" s="56"/>
    </row>
    <row r="38" spans="2:9" x14ac:dyDescent="0.2">
      <c r="B38" s="4" t="s">
        <v>47</v>
      </c>
      <c r="C38" s="10" t="s">
        <v>20</v>
      </c>
      <c r="D38" s="10" t="s">
        <v>20</v>
      </c>
      <c r="E38" s="10" t="s">
        <v>48</v>
      </c>
      <c r="F38" s="10" t="s">
        <v>48</v>
      </c>
      <c r="G38" s="10">
        <v>2</v>
      </c>
      <c r="H38" s="10">
        <v>9</v>
      </c>
      <c r="I38" s="56"/>
    </row>
    <row r="39" spans="2:9" x14ac:dyDescent="0.2">
      <c r="B39" s="55" t="s">
        <v>49</v>
      </c>
      <c r="C39" s="55"/>
      <c r="D39" s="55"/>
      <c r="E39" s="55"/>
      <c r="F39" s="55"/>
      <c r="G39" s="55"/>
      <c r="H39" s="55"/>
      <c r="I39" s="56"/>
    </row>
    <row r="40" spans="2:9" x14ac:dyDescent="0.2">
      <c r="B40" s="4" t="s">
        <v>44</v>
      </c>
      <c r="C40" s="10" t="s">
        <v>20</v>
      </c>
      <c r="D40" s="10" t="s">
        <v>20</v>
      </c>
      <c r="E40" s="10">
        <v>20</v>
      </c>
      <c r="F40" s="10">
        <v>37</v>
      </c>
      <c r="G40" s="10">
        <v>1</v>
      </c>
      <c r="H40" s="10">
        <v>0</v>
      </c>
      <c r="I40" s="56"/>
    </row>
    <row r="41" spans="2:9" x14ac:dyDescent="0.2">
      <c r="B41" s="4" t="s">
        <v>45</v>
      </c>
      <c r="C41" s="10" t="s">
        <v>20</v>
      </c>
      <c r="D41" s="10" t="s">
        <v>20</v>
      </c>
      <c r="E41" s="10">
        <v>60</v>
      </c>
      <c r="F41" s="10">
        <v>23</v>
      </c>
      <c r="G41" s="10">
        <v>61</v>
      </c>
      <c r="H41" s="10">
        <v>73</v>
      </c>
      <c r="I41" s="56"/>
    </row>
    <row r="42" spans="2:9" x14ac:dyDescent="0.2">
      <c r="B42" s="4" t="s">
        <v>46</v>
      </c>
      <c r="C42" s="10" t="s">
        <v>20</v>
      </c>
      <c r="D42" s="10" t="s">
        <v>20</v>
      </c>
      <c r="E42" s="10">
        <v>20</v>
      </c>
      <c r="F42" s="10">
        <v>40</v>
      </c>
      <c r="G42" s="10">
        <v>38</v>
      </c>
      <c r="H42" s="10">
        <v>19</v>
      </c>
      <c r="I42" s="56"/>
    </row>
    <row r="43" spans="2:9" x14ac:dyDescent="0.2">
      <c r="B43" s="4" t="s">
        <v>47</v>
      </c>
      <c r="C43" s="10" t="s">
        <v>20</v>
      </c>
      <c r="D43" s="10" t="s">
        <v>20</v>
      </c>
      <c r="E43" s="10" t="s">
        <v>48</v>
      </c>
      <c r="F43" s="10" t="s">
        <v>48</v>
      </c>
      <c r="G43" s="10" t="s">
        <v>48</v>
      </c>
      <c r="H43" s="10">
        <v>8</v>
      </c>
      <c r="I43" s="56"/>
    </row>
    <row r="44" spans="2:9" x14ac:dyDescent="0.2">
      <c r="B44" s="55" t="s">
        <v>41</v>
      </c>
      <c r="C44" s="55"/>
      <c r="D44" s="55"/>
      <c r="E44" s="55"/>
      <c r="F44" s="55"/>
      <c r="G44" s="55"/>
      <c r="H44" s="55"/>
      <c r="I44" s="56"/>
    </row>
    <row r="45" spans="2:9" x14ac:dyDescent="0.2">
      <c r="B45" s="4" t="s">
        <v>44</v>
      </c>
      <c r="C45" s="10" t="s">
        <v>20</v>
      </c>
      <c r="D45" s="10" t="s">
        <v>20</v>
      </c>
      <c r="E45" s="10">
        <v>92</v>
      </c>
      <c r="F45" s="10">
        <v>100</v>
      </c>
      <c r="G45" s="10" t="s">
        <v>50</v>
      </c>
      <c r="H45" s="10" t="s">
        <v>50</v>
      </c>
      <c r="I45" s="56"/>
    </row>
    <row r="46" spans="2:9" x14ac:dyDescent="0.2">
      <c r="B46" s="4" t="s">
        <v>45</v>
      </c>
      <c r="C46" s="10" t="s">
        <v>20</v>
      </c>
      <c r="D46" s="10" t="s">
        <v>20</v>
      </c>
      <c r="E46" s="10">
        <v>8</v>
      </c>
      <c r="F46" s="10" t="s">
        <v>50</v>
      </c>
      <c r="G46" s="10" t="s">
        <v>50</v>
      </c>
      <c r="H46" s="10"/>
      <c r="I46" s="59"/>
    </row>
    <row r="47" spans="2:9" x14ac:dyDescent="0.2">
      <c r="B47" s="53" t="str">
        <f>HYPERLINK("#BPCA_Results!A1","BPCA yield (%)")</f>
        <v>BPCA yield (%)</v>
      </c>
      <c r="C47" s="54"/>
      <c r="D47" s="54"/>
      <c r="E47" s="54"/>
      <c r="F47" s="54"/>
      <c r="G47" s="54"/>
      <c r="H47" s="54"/>
      <c r="I47" s="18"/>
    </row>
    <row r="48" spans="2:9" x14ac:dyDescent="0.2">
      <c r="B48" s="4" t="s">
        <v>175</v>
      </c>
      <c r="C48" s="6"/>
      <c r="D48" s="6"/>
      <c r="E48" s="13">
        <v>4.3200000000000002E-2</v>
      </c>
      <c r="F48" s="13">
        <v>3.6400000000000002E-2</v>
      </c>
      <c r="G48" s="13">
        <v>2.01E-2</v>
      </c>
      <c r="H48" s="13">
        <v>1.78E-2</v>
      </c>
      <c r="I48" s="57" t="s">
        <v>22</v>
      </c>
    </row>
    <row r="49" spans="2:9" x14ac:dyDescent="0.2">
      <c r="B49" s="4" t="s">
        <v>176</v>
      </c>
      <c r="C49" s="13"/>
      <c r="E49" s="13">
        <v>4.2299999999999997E-2</v>
      </c>
      <c r="F49" s="13">
        <v>4.4600000000000001E-2</v>
      </c>
      <c r="G49" s="13">
        <v>3.6999999999999998E-2</v>
      </c>
      <c r="H49" s="13">
        <v>2.47E-2</v>
      </c>
      <c r="I49" s="57"/>
    </row>
    <row r="50" spans="2:9" x14ac:dyDescent="0.2">
      <c r="B50" s="4" t="s">
        <v>177</v>
      </c>
      <c r="C50" s="13"/>
      <c r="E50" s="13">
        <v>0.107</v>
      </c>
      <c r="F50" s="13">
        <v>6.59E-2</v>
      </c>
      <c r="G50" s="13">
        <v>3.0200000000000001E-2</v>
      </c>
      <c r="H50" s="13">
        <v>2.2000000000000001E-3</v>
      </c>
      <c r="I50" s="57"/>
    </row>
    <row r="51" spans="2:9" x14ac:dyDescent="0.2">
      <c r="B51" s="4" t="s">
        <v>178</v>
      </c>
      <c r="C51" s="13"/>
      <c r="E51" s="13">
        <v>6.7699999999999996E-2</v>
      </c>
      <c r="F51" s="13">
        <v>5.7599999999999998E-2</v>
      </c>
      <c r="G51" s="13">
        <v>3.4500000000000003E-2</v>
      </c>
      <c r="H51" s="13">
        <v>7.4000000000000003E-3</v>
      </c>
      <c r="I51" s="57"/>
    </row>
    <row r="52" spans="2:9" x14ac:dyDescent="0.2">
      <c r="B52" s="4" t="s">
        <v>179</v>
      </c>
      <c r="C52" s="13"/>
      <c r="E52" s="13">
        <v>0.15329999999999999</v>
      </c>
      <c r="F52" s="13">
        <v>0.1421</v>
      </c>
      <c r="G52" s="13">
        <v>0.13</v>
      </c>
      <c r="H52" s="13">
        <v>9.98E-2</v>
      </c>
      <c r="I52" s="57"/>
    </row>
    <row r="53" spans="2:9" x14ac:dyDescent="0.2">
      <c r="B53" s="4" t="s">
        <v>180</v>
      </c>
      <c r="C53" s="13"/>
      <c r="E53" s="13">
        <v>0.36030000000000001</v>
      </c>
      <c r="F53" s="13">
        <v>0.35260000000000002</v>
      </c>
      <c r="G53" s="13">
        <v>0.32490000000000002</v>
      </c>
      <c r="H53" s="13">
        <v>0.30990000000000001</v>
      </c>
      <c r="I53" s="57"/>
    </row>
    <row r="54" spans="2:9" x14ac:dyDescent="0.2">
      <c r="B54" s="4" t="s">
        <v>181</v>
      </c>
      <c r="C54" s="13"/>
      <c r="E54" s="13">
        <v>0.22620000000000001</v>
      </c>
      <c r="F54" s="13">
        <v>0.30080000000000001</v>
      </c>
      <c r="G54" s="13">
        <v>0.42330000000000001</v>
      </c>
      <c r="H54" s="13">
        <v>0.53820000000000001</v>
      </c>
      <c r="I54" s="60"/>
    </row>
    <row r="55" spans="2:9" x14ac:dyDescent="0.2">
      <c r="B55" s="53" t="str">
        <f>HYPERLINK("#FTIR!A1","Funtional Groups from FTIR Qualitative data")</f>
        <v>Funtional Groups from FTIR Qualitative data</v>
      </c>
      <c r="C55" s="54"/>
      <c r="D55" s="54"/>
      <c r="E55" s="54"/>
      <c r="F55" s="54"/>
      <c r="G55" s="54"/>
      <c r="H55" s="54"/>
      <c r="I55" s="18"/>
    </row>
    <row r="56" spans="2:9" x14ac:dyDescent="0.2">
      <c r="B56" s="51" t="s">
        <v>51</v>
      </c>
      <c r="C56" s="4" t="s">
        <v>52</v>
      </c>
      <c r="D56" s="52" t="s">
        <v>53</v>
      </c>
      <c r="E56" s="52"/>
      <c r="F56" s="52"/>
      <c r="G56" s="52"/>
      <c r="H56" s="52"/>
      <c r="I56" s="58" t="s">
        <v>54</v>
      </c>
    </row>
    <row r="57" spans="2:9" x14ac:dyDescent="0.2">
      <c r="B57" s="51"/>
      <c r="C57" s="4" t="s">
        <v>55</v>
      </c>
      <c r="D57" s="52"/>
      <c r="E57" s="52"/>
      <c r="F57" s="52"/>
      <c r="G57" s="52"/>
      <c r="H57" s="52"/>
      <c r="I57" s="56"/>
    </row>
    <row r="58" spans="2:9" x14ac:dyDescent="0.2">
      <c r="B58" s="51" t="s">
        <v>56</v>
      </c>
      <c r="C58" s="4" t="s">
        <v>55</v>
      </c>
      <c r="D58" s="52" t="s">
        <v>57</v>
      </c>
      <c r="E58" s="52"/>
      <c r="F58" s="52"/>
      <c r="G58" s="52"/>
      <c r="H58" s="52"/>
      <c r="I58" s="56"/>
    </row>
    <row r="59" spans="2:9" x14ac:dyDescent="0.2">
      <c r="B59" s="51"/>
      <c r="C59" s="4" t="s">
        <v>58</v>
      </c>
      <c r="D59" s="52"/>
      <c r="E59" s="52"/>
      <c r="F59" s="52"/>
      <c r="G59" s="52"/>
      <c r="H59" s="52"/>
      <c r="I59" s="56"/>
    </row>
    <row r="60" spans="2:9" ht="31" customHeight="1" x14ac:dyDescent="0.2">
      <c r="B60" s="14" t="s">
        <v>59</v>
      </c>
      <c r="C60" s="39" t="s">
        <v>60</v>
      </c>
      <c r="D60" s="39" t="s">
        <v>61</v>
      </c>
      <c r="E60" s="56" t="s">
        <v>62</v>
      </c>
      <c r="F60" s="56"/>
      <c r="G60" s="56"/>
      <c r="H60" s="56"/>
      <c r="I60" s="56"/>
    </row>
    <row r="61" spans="2:9" x14ac:dyDescent="0.2">
      <c r="B61" s="14" t="s">
        <v>63</v>
      </c>
      <c r="C61" s="55" t="s">
        <v>60</v>
      </c>
      <c r="D61" s="55"/>
      <c r="E61" s="55"/>
      <c r="F61" s="55"/>
      <c r="G61" s="55"/>
      <c r="H61" s="55"/>
      <c r="I61" s="56"/>
    </row>
    <row r="62" spans="2:9" x14ac:dyDescent="0.2">
      <c r="B62" s="14" t="s">
        <v>59</v>
      </c>
      <c r="C62" s="55" t="s">
        <v>64</v>
      </c>
      <c r="D62" s="55"/>
      <c r="E62" s="55"/>
      <c r="F62" s="55"/>
      <c r="G62" s="55"/>
      <c r="H62" s="55"/>
      <c r="I62" s="59"/>
    </row>
    <row r="63" spans="2:9" x14ac:dyDescent="0.2">
      <c r="B63" s="53" t="str">
        <f>HYPERLINK("#XPS!A1","XPS C1s and O1s Qualitative data")</f>
        <v>XPS C1s and O1s Qualitative data</v>
      </c>
      <c r="C63" s="54"/>
      <c r="D63" s="54"/>
      <c r="E63" s="54"/>
      <c r="F63" s="54"/>
      <c r="G63" s="54"/>
      <c r="H63" s="54"/>
      <c r="I63" s="18"/>
    </row>
    <row r="64" spans="2:9" x14ac:dyDescent="0.2">
      <c r="B64" s="4" t="s">
        <v>65</v>
      </c>
      <c r="C64" s="4">
        <v>2</v>
      </c>
      <c r="D64" s="4">
        <v>3.5</v>
      </c>
      <c r="E64" s="4">
        <v>16.600000000000001</v>
      </c>
      <c r="F64" s="4">
        <v>41.5</v>
      </c>
      <c r="G64" s="4">
        <v>51.1</v>
      </c>
      <c r="H64" s="4">
        <v>51.6</v>
      </c>
      <c r="I64" s="58" t="s">
        <v>66</v>
      </c>
    </row>
    <row r="65" spans="2:9" x14ac:dyDescent="0.2">
      <c r="B65" s="4" t="s">
        <v>67</v>
      </c>
      <c r="C65" s="4">
        <v>94.3</v>
      </c>
      <c r="D65" s="4">
        <v>92.1</v>
      </c>
      <c r="E65" s="4">
        <v>55.9</v>
      </c>
      <c r="F65" s="4">
        <v>24.9</v>
      </c>
      <c r="G65" s="4">
        <v>8.1</v>
      </c>
      <c r="H65" s="4">
        <v>5.5</v>
      </c>
      <c r="I65" s="56"/>
    </row>
    <row r="66" spans="2:9" x14ac:dyDescent="0.2">
      <c r="B66" s="4" t="s">
        <v>68</v>
      </c>
      <c r="C66" s="4">
        <v>1.5</v>
      </c>
      <c r="D66" s="4">
        <v>2.1</v>
      </c>
      <c r="E66" s="4">
        <v>17.899999999999999</v>
      </c>
      <c r="F66" s="4">
        <v>29.3</v>
      </c>
      <c r="G66" s="4">
        <v>38.200000000000003</v>
      </c>
      <c r="H66" s="4">
        <v>34.299999999999997</v>
      </c>
      <c r="I66" s="56"/>
    </row>
    <row r="67" spans="2:9" x14ac:dyDescent="0.2">
      <c r="B67" s="4" t="s">
        <v>69</v>
      </c>
      <c r="C67" s="4">
        <v>2.2999999999999998</v>
      </c>
      <c r="D67" s="4">
        <v>2.2999999999999998</v>
      </c>
      <c r="E67" s="4">
        <v>9.4</v>
      </c>
      <c r="F67" s="4">
        <v>4.4000000000000004</v>
      </c>
      <c r="G67" s="4">
        <v>1.6</v>
      </c>
      <c r="H67" s="4">
        <v>7.5</v>
      </c>
      <c r="I67" s="56"/>
    </row>
    <row r="68" spans="2:9" x14ac:dyDescent="0.2">
      <c r="B68" s="55" t="s">
        <v>70</v>
      </c>
      <c r="C68" s="55"/>
      <c r="D68" s="55"/>
      <c r="E68" s="55"/>
      <c r="F68" s="55"/>
      <c r="G68" s="55"/>
      <c r="H68" s="55"/>
      <c r="I68" s="56"/>
    </row>
    <row r="69" spans="2:9" x14ac:dyDescent="0.2">
      <c r="B69" s="4" t="s">
        <v>71</v>
      </c>
      <c r="C69" s="4">
        <v>4.9000000000000004</v>
      </c>
      <c r="D69" s="4">
        <v>3.5</v>
      </c>
      <c r="E69" s="4">
        <v>11</v>
      </c>
      <c r="F69" s="4">
        <v>5.7</v>
      </c>
      <c r="G69" s="4">
        <v>5</v>
      </c>
      <c r="H69" s="4">
        <v>3.5</v>
      </c>
      <c r="I69" s="56"/>
    </row>
    <row r="70" spans="2:9" x14ac:dyDescent="0.2">
      <c r="B70" s="4" t="s">
        <v>72</v>
      </c>
      <c r="C70" s="4">
        <v>6</v>
      </c>
      <c r="D70" s="4">
        <v>14</v>
      </c>
      <c r="E70" s="4">
        <v>35.799999999999997</v>
      </c>
      <c r="F70" s="4">
        <v>52</v>
      </c>
      <c r="G70" s="4">
        <v>67.400000000000006</v>
      </c>
      <c r="H70" s="4">
        <v>75.400000000000006</v>
      </c>
      <c r="I70" s="56"/>
    </row>
    <row r="71" spans="2:9" x14ac:dyDescent="0.2">
      <c r="B71" s="4" t="s">
        <v>73</v>
      </c>
      <c r="C71" s="4">
        <v>0.8</v>
      </c>
      <c r="D71" s="4">
        <v>4.9000000000000004</v>
      </c>
      <c r="E71" s="4">
        <v>26.9</v>
      </c>
      <c r="F71" s="4">
        <v>16</v>
      </c>
      <c r="G71" s="4">
        <v>14.3</v>
      </c>
      <c r="H71" s="4">
        <v>9.1999999999999993</v>
      </c>
      <c r="I71" s="56"/>
    </row>
    <row r="72" spans="2:9" x14ac:dyDescent="0.2">
      <c r="B72" s="4" t="s">
        <v>59</v>
      </c>
      <c r="C72" s="4">
        <v>66.400000000000006</v>
      </c>
      <c r="D72" s="4">
        <v>59.8</v>
      </c>
      <c r="E72" s="4">
        <v>18.100000000000001</v>
      </c>
      <c r="F72" s="4">
        <v>15.8</v>
      </c>
      <c r="G72" s="4">
        <v>5.3</v>
      </c>
      <c r="H72" s="4">
        <v>4.3</v>
      </c>
      <c r="I72" s="56"/>
    </row>
    <row r="73" spans="2:9" x14ac:dyDescent="0.2">
      <c r="B73" s="4" t="s">
        <v>74</v>
      </c>
      <c r="C73" s="4">
        <v>20.399999999999999</v>
      </c>
      <c r="D73" s="4">
        <v>15.4</v>
      </c>
      <c r="E73" s="4">
        <v>0.3</v>
      </c>
      <c r="F73" s="4">
        <v>2.2999999999999998</v>
      </c>
      <c r="G73" s="4">
        <v>0.3</v>
      </c>
      <c r="H73" s="4">
        <v>0.1</v>
      </c>
      <c r="I73" s="56"/>
    </row>
    <row r="74" spans="2:9" x14ac:dyDescent="0.2">
      <c r="B74" s="4" t="s">
        <v>75</v>
      </c>
      <c r="C74" s="4">
        <v>20.399999999999999</v>
      </c>
      <c r="D74" s="4">
        <v>15.4</v>
      </c>
      <c r="E74" s="4">
        <v>0.3</v>
      </c>
      <c r="F74" s="4">
        <v>0.6</v>
      </c>
      <c r="G74" s="4">
        <v>0.2</v>
      </c>
      <c r="H74" s="4">
        <v>0.1</v>
      </c>
      <c r="I74" s="56"/>
    </row>
    <row r="75" spans="2:9" x14ac:dyDescent="0.2">
      <c r="B75" s="4" t="s">
        <v>76</v>
      </c>
      <c r="C75" s="4">
        <v>0.6</v>
      </c>
      <c r="D75" s="4">
        <v>2.4</v>
      </c>
      <c r="E75" s="4">
        <v>4.5999999999999996</v>
      </c>
      <c r="F75" s="4">
        <v>4.4000000000000004</v>
      </c>
      <c r="G75" s="4">
        <v>3.4</v>
      </c>
      <c r="H75" s="4">
        <v>3.4</v>
      </c>
      <c r="I75" s="56"/>
    </row>
    <row r="76" spans="2:9" x14ac:dyDescent="0.2">
      <c r="B76" s="4" t="s">
        <v>77</v>
      </c>
      <c r="C76" s="4">
        <v>0.56999999999999995</v>
      </c>
      <c r="D76" s="4">
        <v>0.7</v>
      </c>
      <c r="E76" s="4">
        <v>0.64</v>
      </c>
      <c r="F76" s="4">
        <v>0.84</v>
      </c>
      <c r="G76" s="4">
        <v>0.91</v>
      </c>
      <c r="H76" s="4">
        <v>0.52</v>
      </c>
      <c r="I76" s="56"/>
    </row>
    <row r="77" spans="2:9" x14ac:dyDescent="0.2">
      <c r="B77" s="4" t="s">
        <v>78</v>
      </c>
      <c r="C77" s="4">
        <v>0.55000000000000004</v>
      </c>
      <c r="D77" s="4">
        <v>0.64</v>
      </c>
      <c r="E77" s="4">
        <v>0.64</v>
      </c>
      <c r="F77" s="4">
        <v>0.57999999999999996</v>
      </c>
      <c r="G77" s="4">
        <v>0.66</v>
      </c>
      <c r="H77" s="4">
        <v>0.42</v>
      </c>
      <c r="I77" s="56"/>
    </row>
    <row r="78" spans="2:9" x14ac:dyDescent="0.2">
      <c r="B78" s="15" t="s">
        <v>79</v>
      </c>
      <c r="C78" s="15">
        <v>1.26</v>
      </c>
      <c r="D78" s="15">
        <v>1.54</v>
      </c>
      <c r="E78" s="15">
        <v>4.63</v>
      </c>
      <c r="F78" s="15">
        <v>5.1100000000000003</v>
      </c>
      <c r="G78" s="15">
        <v>11.4</v>
      </c>
      <c r="H78" s="15">
        <v>10.86</v>
      </c>
      <c r="I78" s="59"/>
    </row>
  </sheetData>
  <mergeCells count="27">
    <mergeCell ref="I16:I20"/>
    <mergeCell ref="I4:I12"/>
    <mergeCell ref="I64:I78"/>
    <mergeCell ref="I56:I62"/>
    <mergeCell ref="I48:I54"/>
    <mergeCell ref="I27:I46"/>
    <mergeCell ref="I22:I25"/>
    <mergeCell ref="I14:I15"/>
    <mergeCell ref="E60:H60"/>
    <mergeCell ref="C61:H61"/>
    <mergeCell ref="C62:H62"/>
    <mergeCell ref="B63:H63"/>
    <mergeCell ref="B68:H68"/>
    <mergeCell ref="B58:B59"/>
    <mergeCell ref="D58:H59"/>
    <mergeCell ref="B3:H3"/>
    <mergeCell ref="B13:H13"/>
    <mergeCell ref="B26:H26"/>
    <mergeCell ref="B21:H21"/>
    <mergeCell ref="B47:H47"/>
    <mergeCell ref="B55:H55"/>
    <mergeCell ref="B56:B57"/>
    <mergeCell ref="D56:H57"/>
    <mergeCell ref="B33:H33"/>
    <mergeCell ref="B34:H34"/>
    <mergeCell ref="B44:H44"/>
    <mergeCell ref="B39:H39"/>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90" zoomScaleNormal="90" workbookViewId="0">
      <selection activeCell="M53" sqref="M53"/>
    </sheetView>
  </sheetViews>
  <sheetFormatPr baseColWidth="10" defaultColWidth="12.5" defaultRowHeight="16" x14ac:dyDescent="0.2"/>
  <cols>
    <col min="1" max="10" width="12.5" style="26"/>
    <col min="11" max="11" width="22.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92</v>
      </c>
      <c r="L5" s="27" t="s">
        <v>93</v>
      </c>
      <c r="M5" s="27" t="s">
        <v>3</v>
      </c>
      <c r="N5" s="27" t="s">
        <v>4</v>
      </c>
      <c r="O5" s="27" t="s">
        <v>5</v>
      </c>
      <c r="P5" s="27" t="s">
        <v>6</v>
      </c>
    </row>
    <row r="6" spans="11:16" x14ac:dyDescent="0.2">
      <c r="K6" s="26" t="s">
        <v>94</v>
      </c>
      <c r="L6" s="27" t="s">
        <v>182</v>
      </c>
      <c r="M6" s="28">
        <v>4.321199577936561E-2</v>
      </c>
      <c r="N6" s="28">
        <v>3.6387734810022998E-2</v>
      </c>
      <c r="O6" s="28">
        <v>2.0070599778316559E-2</v>
      </c>
      <c r="P6" s="28">
        <v>1.7798234948509826E-2</v>
      </c>
    </row>
    <row r="7" spans="11:16" x14ac:dyDescent="0.2">
      <c r="K7" s="26" t="s">
        <v>95</v>
      </c>
      <c r="L7" s="27" t="s">
        <v>183</v>
      </c>
      <c r="M7" s="28">
        <v>4.2329257225562467E-2</v>
      </c>
      <c r="N7" s="28">
        <v>4.4636780737949994E-2</v>
      </c>
      <c r="O7" s="28">
        <v>3.6991694274753913E-2</v>
      </c>
      <c r="P7" s="28">
        <v>2.4694548368630526E-2</v>
      </c>
    </row>
    <row r="8" spans="11:16" x14ac:dyDescent="0.2">
      <c r="K8" s="26" t="s">
        <v>96</v>
      </c>
      <c r="L8" s="27" t="s">
        <v>184</v>
      </c>
      <c r="M8" s="28">
        <v>0.10699718974372603</v>
      </c>
      <c r="N8" s="28">
        <v>6.5871184329614613E-2</v>
      </c>
      <c r="O8" s="28">
        <v>3.0163575084952359E-2</v>
      </c>
      <c r="P8" s="28">
        <v>2.1794092876482856E-3</v>
      </c>
    </row>
    <row r="9" spans="11:16" x14ac:dyDescent="0.2">
      <c r="K9" s="26" t="s">
        <v>97</v>
      </c>
      <c r="L9" s="27" t="s">
        <v>186</v>
      </c>
      <c r="M9" s="28">
        <v>6.7677328466173317E-2</v>
      </c>
      <c r="N9" s="28">
        <v>5.7585518231114477E-2</v>
      </c>
      <c r="O9" s="28">
        <v>3.4547196647557121E-2</v>
      </c>
      <c r="P9" s="28">
        <v>7.4240498269105603E-3</v>
      </c>
    </row>
    <row r="10" spans="11:16" x14ac:dyDescent="0.2">
      <c r="K10" s="26" t="s">
        <v>98</v>
      </c>
      <c r="L10" s="27" t="s">
        <v>185</v>
      </c>
      <c r="M10" s="28">
        <v>0.15332365253896416</v>
      </c>
      <c r="N10" s="28">
        <v>0.14211236193881485</v>
      </c>
      <c r="O10" s="28">
        <v>0.1300441334632115</v>
      </c>
      <c r="P10" s="28">
        <v>9.9811377982015628E-2</v>
      </c>
    </row>
    <row r="11" spans="11:16" ht="16" customHeight="1" x14ac:dyDescent="0.2">
      <c r="K11" s="26" t="s">
        <v>99</v>
      </c>
      <c r="L11" s="27" t="s">
        <v>187</v>
      </c>
      <c r="M11" s="28">
        <v>0.36028783063541181</v>
      </c>
      <c r="N11" s="28">
        <v>0.35258252683498492</v>
      </c>
      <c r="O11" s="28">
        <v>0.3249240329328747</v>
      </c>
      <c r="P11" s="28">
        <v>0.30986523757109552</v>
      </c>
    </row>
    <row r="12" spans="11:16" ht="16" customHeight="1" x14ac:dyDescent="0.2">
      <c r="K12" s="26" t="s">
        <v>101</v>
      </c>
      <c r="L12" s="27" t="s">
        <v>188</v>
      </c>
      <c r="M12" s="28">
        <v>0.22617274561079651</v>
      </c>
      <c r="N12" s="28">
        <v>0.30082389311749813</v>
      </c>
      <c r="O12" s="28">
        <v>0.42325876781833377</v>
      </c>
      <c r="P12" s="28">
        <v>0.53822714201518951</v>
      </c>
    </row>
    <row r="15" spans="11:16" x14ac:dyDescent="0.2">
      <c r="L15" s="27" t="s">
        <v>103</v>
      </c>
      <c r="M15" s="27" t="s">
        <v>3</v>
      </c>
      <c r="N15" s="27" t="s">
        <v>4</v>
      </c>
      <c r="O15" s="27" t="s">
        <v>5</v>
      </c>
      <c r="P15" s="27" t="s">
        <v>6</v>
      </c>
    </row>
    <row r="16" spans="11:16" x14ac:dyDescent="0.2">
      <c r="L16" s="27" t="s">
        <v>182</v>
      </c>
      <c r="M16" s="28">
        <v>1.452008162960407E-3</v>
      </c>
      <c r="N16" s="28">
        <v>7.3890280749442793E-4</v>
      </c>
      <c r="O16" s="28">
        <v>8.1329800487500909E-4</v>
      </c>
      <c r="P16" s="28">
        <v>3.3752394696415617E-3</v>
      </c>
    </row>
    <row r="17" spans="12:16" x14ac:dyDescent="0.2">
      <c r="L17" s="27" t="s">
        <v>183</v>
      </c>
      <c r="M17" s="28">
        <v>3.6399933731031862E-3</v>
      </c>
      <c r="N17" s="28">
        <v>1.32359954754977E-3</v>
      </c>
      <c r="O17" s="28">
        <v>3.8215538618423866E-3</v>
      </c>
      <c r="P17" s="28">
        <v>2.2123069970848654E-3</v>
      </c>
    </row>
    <row r="18" spans="12:16" x14ac:dyDescent="0.2">
      <c r="L18" s="27" t="s">
        <v>184</v>
      </c>
      <c r="M18" s="28">
        <v>3.4369818044473206E-2</v>
      </c>
      <c r="N18" s="28">
        <v>4.725884096319171E-3</v>
      </c>
      <c r="O18" s="28">
        <v>2.8366255764284815E-3</v>
      </c>
      <c r="P18" s="28">
        <v>3.2976936043493065E-4</v>
      </c>
    </row>
    <row r="19" spans="12:16" x14ac:dyDescent="0.2">
      <c r="L19" s="27" t="s">
        <v>186</v>
      </c>
      <c r="M19" s="28">
        <v>6.4134346735433378E-4</v>
      </c>
      <c r="N19" s="28">
        <v>4.44949241933013E-4</v>
      </c>
      <c r="O19" s="28">
        <v>1.4903963010309616E-3</v>
      </c>
      <c r="P19" s="28">
        <v>1.9634220262432674E-3</v>
      </c>
    </row>
    <row r="20" spans="12:16" x14ac:dyDescent="0.2">
      <c r="L20" s="27" t="s">
        <v>185</v>
      </c>
      <c r="M20" s="28">
        <v>4.2218260434022901E-2</v>
      </c>
      <c r="N20" s="28">
        <v>4.3619769626533174E-3</v>
      </c>
      <c r="O20" s="28">
        <v>4.8679067158982174E-3</v>
      </c>
      <c r="P20" s="28">
        <v>1.5722680239762876E-2</v>
      </c>
    </row>
    <row r="21" spans="12:16" x14ac:dyDescent="0.2">
      <c r="L21" s="27" t="s">
        <v>187</v>
      </c>
      <c r="M21" s="28">
        <v>2.7555996511292324E-2</v>
      </c>
      <c r="N21" s="28">
        <v>5.1746708639145347E-3</v>
      </c>
      <c r="O21" s="28">
        <v>7.3795602804227027E-3</v>
      </c>
      <c r="P21" s="28">
        <v>5.4432833074832605E-2</v>
      </c>
    </row>
    <row r="22" spans="12:16" x14ac:dyDescent="0.2">
      <c r="L22" s="27" t="s">
        <v>188</v>
      </c>
      <c r="M22" s="28">
        <v>4.460973667386943E-2</v>
      </c>
      <c r="N22" s="28">
        <v>5.5307433081690401E-3</v>
      </c>
      <c r="O22" s="28">
        <v>5.8422164928758347E-3</v>
      </c>
      <c r="P22" s="28">
        <v>7.7360877544426734E-2</v>
      </c>
    </row>
    <row r="24" spans="12:16" x14ac:dyDescent="0.2">
      <c r="M24" s="29"/>
      <c r="N24" s="29"/>
      <c r="O24" s="29"/>
      <c r="P24" s="29"/>
    </row>
    <row r="25" spans="12:16" x14ac:dyDescent="0.2">
      <c r="L25" s="63"/>
      <c r="M25" s="63"/>
      <c r="N25" s="6"/>
      <c r="O25" s="32"/>
      <c r="P25" s="32"/>
    </row>
    <row r="26" spans="12:16" x14ac:dyDescent="0.2">
      <c r="L26" s="30"/>
      <c r="M26" s="31"/>
      <c r="N26" s="4"/>
      <c r="O26" s="32"/>
      <c r="P26" s="32"/>
    </row>
    <row r="27" spans="12:16" x14ac:dyDescent="0.2">
      <c r="L27" s="30"/>
      <c r="M27" s="31"/>
      <c r="N27" s="4"/>
      <c r="O27" s="32"/>
      <c r="P27" s="32"/>
    </row>
    <row r="28" spans="12:16" x14ac:dyDescent="0.2">
      <c r="L28" s="30"/>
      <c r="M28" s="31"/>
      <c r="N28" s="4"/>
      <c r="O28" s="32"/>
      <c r="P28" s="32"/>
    </row>
    <row r="29" spans="12:16" x14ac:dyDescent="0.2">
      <c r="L29" s="30"/>
      <c r="M29" s="31"/>
      <c r="N29" s="4"/>
      <c r="O29" s="32"/>
      <c r="P29" s="32"/>
    </row>
    <row r="30" spans="12:16" x14ac:dyDescent="0.2">
      <c r="L30" s="30"/>
      <c r="M30" s="31"/>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52" t="s">
        <v>107</v>
      </c>
      <c r="B35" s="52"/>
      <c r="C35" s="52"/>
      <c r="D35" s="52"/>
      <c r="E35" s="52"/>
      <c r="F35" s="52"/>
      <c r="G35" s="52"/>
      <c r="H35" s="52"/>
      <c r="I35" s="52"/>
      <c r="J35" s="52"/>
      <c r="L35" s="29"/>
      <c r="M35" s="32"/>
      <c r="N35" s="32"/>
      <c r="O35" s="32"/>
      <c r="P35" s="32"/>
    </row>
    <row r="36" spans="1:16" x14ac:dyDescent="0.2">
      <c r="A36" s="52"/>
      <c r="B36" s="52"/>
      <c r="C36" s="52"/>
      <c r="D36" s="52"/>
      <c r="E36" s="52"/>
      <c r="F36" s="52"/>
      <c r="G36" s="52"/>
      <c r="H36" s="52"/>
      <c r="I36" s="52"/>
      <c r="J36" s="52"/>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zoomScale="90" zoomScaleNormal="90" workbookViewId="0">
      <selection activeCell="P44" sqref="P44"/>
    </sheetView>
  </sheetViews>
  <sheetFormatPr baseColWidth="10" defaultColWidth="10.83203125"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64" t="s">
        <v>108</v>
      </c>
      <c r="R4" s="64"/>
      <c r="S4" s="64"/>
      <c r="T4" s="64"/>
      <c r="U4" s="64"/>
    </row>
    <row r="5" spans="1:21" ht="18" x14ac:dyDescent="0.2">
      <c r="Q5" s="23" t="s">
        <v>109</v>
      </c>
      <c r="R5" s="23" t="s">
        <v>110</v>
      </c>
      <c r="S5" s="23" t="s">
        <v>111</v>
      </c>
      <c r="T5" s="23" t="s">
        <v>112</v>
      </c>
      <c r="U5" s="23" t="s">
        <v>113</v>
      </c>
    </row>
    <row r="6" spans="1:21" x14ac:dyDescent="0.2">
      <c r="Q6" s="4" t="s">
        <v>114</v>
      </c>
      <c r="R6" s="4" t="s">
        <v>115</v>
      </c>
      <c r="T6" s="4">
        <v>122.12</v>
      </c>
    </row>
    <row r="7" spans="1:21" x14ac:dyDescent="0.2">
      <c r="Q7" s="4" t="s">
        <v>104</v>
      </c>
      <c r="R7" s="4" t="s">
        <v>116</v>
      </c>
      <c r="S7" s="4" t="s">
        <v>117</v>
      </c>
      <c r="T7" s="4">
        <v>166.14</v>
      </c>
      <c r="U7" s="4">
        <v>23.553999999999998</v>
      </c>
    </row>
    <row r="8" spans="1:21" x14ac:dyDescent="0.2">
      <c r="Q8" s="4" t="s">
        <v>104</v>
      </c>
      <c r="R8" s="4" t="s">
        <v>118</v>
      </c>
      <c r="S8" s="4" t="s">
        <v>119</v>
      </c>
      <c r="T8" s="4">
        <v>166.14</v>
      </c>
    </row>
    <row r="9" spans="1:21" x14ac:dyDescent="0.2">
      <c r="Q9" s="15" t="s">
        <v>104</v>
      </c>
      <c r="R9" s="15" t="s">
        <v>120</v>
      </c>
      <c r="S9" s="15" t="s">
        <v>121</v>
      </c>
      <c r="T9" s="15">
        <v>166.14</v>
      </c>
      <c r="U9" s="15"/>
    </row>
    <row r="10" spans="1:21" x14ac:dyDescent="0.2">
      <c r="Q10" s="4" t="s">
        <v>105</v>
      </c>
      <c r="R10" s="4" t="s">
        <v>122</v>
      </c>
      <c r="S10" s="4" t="s">
        <v>123</v>
      </c>
      <c r="T10" s="4">
        <v>210.14</v>
      </c>
      <c r="U10" s="4">
        <v>21.122</v>
      </c>
    </row>
    <row r="11" spans="1:21" x14ac:dyDescent="0.2">
      <c r="Q11" s="4" t="s">
        <v>105</v>
      </c>
      <c r="R11" s="4" t="s">
        <v>124</v>
      </c>
      <c r="S11" s="4" t="s">
        <v>125</v>
      </c>
      <c r="T11" s="4">
        <v>210.14</v>
      </c>
      <c r="U11" s="4">
        <v>19.847999999999999</v>
      </c>
    </row>
    <row r="12" spans="1:21" x14ac:dyDescent="0.2">
      <c r="Q12" s="15" t="s">
        <v>105</v>
      </c>
      <c r="R12" s="15" t="s">
        <v>126</v>
      </c>
      <c r="S12" s="15" t="s">
        <v>127</v>
      </c>
      <c r="T12" s="15">
        <v>210.14</v>
      </c>
      <c r="U12" s="24"/>
    </row>
    <row r="13" spans="1:21" x14ac:dyDescent="0.2">
      <c r="Q13" s="4" t="s">
        <v>106</v>
      </c>
      <c r="R13" s="4" t="s">
        <v>128</v>
      </c>
      <c r="S13" s="4" t="s">
        <v>129</v>
      </c>
      <c r="T13" s="4">
        <v>254.15</v>
      </c>
      <c r="U13" s="25">
        <v>18.376000000000001</v>
      </c>
    </row>
    <row r="14" spans="1:21" x14ac:dyDescent="0.2">
      <c r="Q14" s="4" t="s">
        <v>106</v>
      </c>
      <c r="R14" s="4" t="s">
        <v>130</v>
      </c>
      <c r="S14" s="4" t="s">
        <v>131</v>
      </c>
      <c r="T14" s="4">
        <v>254.15</v>
      </c>
      <c r="U14" s="25">
        <v>17.099</v>
      </c>
    </row>
    <row r="15" spans="1:21" x14ac:dyDescent="0.2">
      <c r="Q15" s="15" t="s">
        <v>106</v>
      </c>
      <c r="R15" s="15" t="s">
        <v>132</v>
      </c>
      <c r="S15" s="15" t="s">
        <v>133</v>
      </c>
      <c r="T15" s="15">
        <v>254.15</v>
      </c>
      <c r="U15" s="15">
        <v>15.86</v>
      </c>
    </row>
    <row r="16" spans="1:21" x14ac:dyDescent="0.2">
      <c r="A16" s="55" t="s">
        <v>87</v>
      </c>
      <c r="B16" s="55"/>
      <c r="C16" s="55"/>
      <c r="D16" s="55"/>
      <c r="E16" s="55"/>
      <c r="F16" s="55"/>
      <c r="G16" s="55"/>
      <c r="H16" s="55" t="s">
        <v>88</v>
      </c>
      <c r="I16" s="55"/>
      <c r="J16" s="55"/>
      <c r="K16" s="55"/>
      <c r="L16" s="55"/>
      <c r="M16" s="55"/>
      <c r="Q16" s="4" t="s">
        <v>100</v>
      </c>
      <c r="R16" s="4" t="s">
        <v>134</v>
      </c>
      <c r="T16" s="4">
        <v>298.16000000000003</v>
      </c>
      <c r="U16" s="4">
        <v>13.733000000000001</v>
      </c>
    </row>
    <row r="17" spans="1:29" x14ac:dyDescent="0.2">
      <c r="Q17" s="15" t="s">
        <v>102</v>
      </c>
      <c r="R17" s="15" t="s">
        <v>135</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55" t="s">
        <v>89</v>
      </c>
      <c r="B32" s="55"/>
      <c r="C32" s="55"/>
      <c r="D32" s="55"/>
      <c r="E32" s="55"/>
      <c r="F32" s="55"/>
      <c r="G32" s="55"/>
      <c r="H32" s="55" t="s">
        <v>90</v>
      </c>
      <c r="I32" s="55"/>
      <c r="J32" s="55"/>
      <c r="K32" s="55"/>
      <c r="L32" s="55"/>
      <c r="M32" s="55"/>
      <c r="Q32" s="26"/>
      <c r="R32" s="30"/>
      <c r="S32" s="31"/>
      <c r="T32" s="31"/>
      <c r="U32" s="31"/>
      <c r="V32" s="31"/>
      <c r="W32" s="26"/>
      <c r="X32" s="26"/>
      <c r="Y32" s="26"/>
      <c r="Z32" s="26"/>
      <c r="AA32" s="26"/>
      <c r="AB32" s="26"/>
      <c r="AC32" s="26"/>
    </row>
    <row r="33" spans="1:29" x14ac:dyDescent="0.2">
      <c r="A33" s="52" t="s">
        <v>136</v>
      </c>
      <c r="B33" s="52"/>
      <c r="C33" s="52"/>
      <c r="D33" s="52"/>
      <c r="E33" s="52"/>
      <c r="F33" s="52"/>
      <c r="G33" s="52"/>
      <c r="H33" s="52"/>
      <c r="I33" s="52"/>
      <c r="J33" s="52"/>
      <c r="K33" s="52"/>
      <c r="L33" s="52"/>
      <c r="M33" s="52"/>
      <c r="Q33" s="26"/>
      <c r="R33" s="30"/>
      <c r="S33" s="31"/>
      <c r="T33" s="31"/>
      <c r="U33" s="31"/>
      <c r="V33" s="31"/>
      <c r="W33" s="26"/>
      <c r="X33" s="26"/>
      <c r="Y33" s="26"/>
      <c r="Z33" s="26"/>
      <c r="AA33" s="26"/>
      <c r="AB33" s="26"/>
      <c r="AC33" s="26"/>
    </row>
    <row r="34" spans="1:29" x14ac:dyDescent="0.2">
      <c r="A34" s="52"/>
      <c r="B34" s="52"/>
      <c r="C34" s="52"/>
      <c r="D34" s="52"/>
      <c r="E34" s="52"/>
      <c r="F34" s="52"/>
      <c r="G34" s="52"/>
      <c r="H34" s="52"/>
      <c r="I34" s="52"/>
      <c r="J34" s="52"/>
      <c r="K34" s="52"/>
      <c r="L34" s="52"/>
      <c r="M34" s="52"/>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8571-A10C-724A-B0D1-CCD76C3D4DEB}">
  <dimension ref="A1:AC662"/>
  <sheetViews>
    <sheetView topLeftCell="M1" zoomScale="90" zoomScaleNormal="90" workbookViewId="0">
      <selection activeCell="M38" sqref="M38"/>
    </sheetView>
  </sheetViews>
  <sheetFormatPr baseColWidth="10" defaultColWidth="10.83203125" defaultRowHeight="16" x14ac:dyDescent="0.2"/>
  <cols>
    <col min="1" max="13" width="10.83203125" style="42"/>
    <col min="14" max="14" width="24.1640625" style="42" bestFit="1" customWidth="1"/>
    <col min="15" max="22" width="10.83203125" style="42"/>
    <col min="23" max="24" width="10.83203125" style="42" customWidth="1"/>
    <col min="25" max="25" width="24.1640625" style="42" bestFit="1" customWidth="1"/>
    <col min="26" max="16384" width="10.83203125" style="42"/>
  </cols>
  <sheetData>
    <row r="1" spans="1:29" x14ac:dyDescent="0.2">
      <c r="A1" s="42" t="s">
        <v>137</v>
      </c>
    </row>
    <row r="2" spans="1:29" x14ac:dyDescent="0.2">
      <c r="Y2" s="48" t="s">
        <v>195</v>
      </c>
      <c r="Z2" s="47" t="s">
        <v>3</v>
      </c>
      <c r="AA2" s="47" t="s">
        <v>4</v>
      </c>
      <c r="AB2" s="47" t="s">
        <v>5</v>
      </c>
      <c r="AC2" s="47" t="s">
        <v>6</v>
      </c>
    </row>
    <row r="3" spans="1:29" x14ac:dyDescent="0.2">
      <c r="B3" s="65" t="s">
        <v>3</v>
      </c>
      <c r="C3" s="65"/>
      <c r="E3" s="65" t="s">
        <v>4</v>
      </c>
      <c r="F3" s="65"/>
      <c r="H3" s="65" t="s">
        <v>5</v>
      </c>
      <c r="I3" s="65"/>
      <c r="K3" s="65" t="s">
        <v>6</v>
      </c>
      <c r="L3" s="65"/>
      <c r="Y3" s="46" t="s">
        <v>192</v>
      </c>
      <c r="Z3" s="12">
        <v>14.21</v>
      </c>
      <c r="AA3" s="12">
        <v>19.09</v>
      </c>
      <c r="AB3" s="12">
        <v>19.84</v>
      </c>
      <c r="AC3" s="12">
        <v>13.7</v>
      </c>
    </row>
    <row r="4" spans="1:29" x14ac:dyDescent="0.2">
      <c r="B4" s="43" t="s">
        <v>171</v>
      </c>
      <c r="C4" s="36" t="s">
        <v>172</v>
      </c>
      <c r="E4" s="43" t="s">
        <v>171</v>
      </c>
      <c r="F4" s="36" t="s">
        <v>172</v>
      </c>
      <c r="H4" s="43" t="s">
        <v>171</v>
      </c>
      <c r="I4" s="36" t="s">
        <v>172</v>
      </c>
      <c r="K4" s="43" t="s">
        <v>171</v>
      </c>
      <c r="L4" s="36" t="s">
        <v>172</v>
      </c>
      <c r="W4" s="44"/>
      <c r="Y4" s="46" t="s">
        <v>193</v>
      </c>
      <c r="Z4" s="12">
        <v>28.08</v>
      </c>
      <c r="AA4" s="12">
        <v>33.03</v>
      </c>
      <c r="AB4" s="12">
        <v>25.55</v>
      </c>
      <c r="AC4" s="12">
        <v>26.78</v>
      </c>
    </row>
    <row r="5" spans="1:29" x14ac:dyDescent="0.2">
      <c r="B5" s="42">
        <v>2.50000004E-2</v>
      </c>
      <c r="C5" s="42">
        <v>0</v>
      </c>
      <c r="E5" s="42">
        <v>2.50000004E-2</v>
      </c>
      <c r="F5" s="42">
        <v>0</v>
      </c>
      <c r="H5" s="42">
        <v>2.50000004E-2</v>
      </c>
      <c r="I5" s="42">
        <v>0</v>
      </c>
      <c r="K5" s="42">
        <v>2.50000004E-2</v>
      </c>
      <c r="L5" s="42">
        <v>0</v>
      </c>
      <c r="Y5" s="46" t="s">
        <v>194</v>
      </c>
      <c r="Z5" s="42">
        <v>0.65381</v>
      </c>
      <c r="AA5" s="42">
        <v>0.63926000000000005</v>
      </c>
      <c r="AB5" s="42">
        <v>0.61046</v>
      </c>
      <c r="AC5" s="42">
        <v>0.53195999999999999</v>
      </c>
    </row>
    <row r="6" spans="1:29" x14ac:dyDescent="0.2">
      <c r="B6" s="42">
        <v>7.5000002999999996E-2</v>
      </c>
      <c r="C6" s="42">
        <v>0</v>
      </c>
      <c r="E6" s="42">
        <v>7.5000002999999996E-2</v>
      </c>
      <c r="F6" s="42">
        <v>0</v>
      </c>
      <c r="H6" s="42">
        <v>7.5000002999999996E-2</v>
      </c>
      <c r="I6" s="42">
        <v>0</v>
      </c>
      <c r="K6" s="42">
        <v>7.5000002999999996E-2</v>
      </c>
      <c r="L6" s="42">
        <v>0</v>
      </c>
    </row>
    <row r="7" spans="1:29" x14ac:dyDescent="0.2">
      <c r="B7" s="42">
        <v>0.125</v>
      </c>
      <c r="C7" s="42">
        <v>0</v>
      </c>
      <c r="E7" s="42">
        <v>0.125</v>
      </c>
      <c r="F7" s="42">
        <v>0</v>
      </c>
      <c r="H7" s="42">
        <v>0.125</v>
      </c>
      <c r="I7" s="42">
        <v>0</v>
      </c>
      <c r="K7" s="42">
        <v>0.125</v>
      </c>
      <c r="L7" s="42">
        <v>0</v>
      </c>
    </row>
    <row r="8" spans="1:29" x14ac:dyDescent="0.2">
      <c r="B8" s="42">
        <v>0.17499999699999999</v>
      </c>
      <c r="C8" s="42">
        <v>0</v>
      </c>
      <c r="E8" s="42">
        <v>0.17499999699999999</v>
      </c>
      <c r="F8" s="42">
        <v>0</v>
      </c>
      <c r="H8" s="42">
        <v>0.17499999699999999</v>
      </c>
      <c r="I8" s="42">
        <v>0</v>
      </c>
      <c r="K8" s="42">
        <v>0.17499999699999999</v>
      </c>
      <c r="L8" s="42">
        <v>0</v>
      </c>
    </row>
    <row r="9" spans="1:29" x14ac:dyDescent="0.2">
      <c r="B9" s="42">
        <v>0.22499999400000001</v>
      </c>
      <c r="C9" s="42">
        <v>0</v>
      </c>
      <c r="E9" s="42">
        <v>0.22499999400000001</v>
      </c>
      <c r="F9" s="42">
        <v>0</v>
      </c>
      <c r="H9" s="42">
        <v>0.22499999400000001</v>
      </c>
      <c r="I9" s="42">
        <v>0</v>
      </c>
      <c r="K9" s="42">
        <v>0.22499999400000001</v>
      </c>
      <c r="L9" s="42">
        <v>0</v>
      </c>
    </row>
    <row r="10" spans="1:29" x14ac:dyDescent="0.2">
      <c r="B10" s="42">
        <v>0.27500000600000002</v>
      </c>
      <c r="C10" s="42">
        <v>0</v>
      </c>
      <c r="E10" s="42">
        <v>0.27500000600000002</v>
      </c>
      <c r="F10" s="42">
        <v>0</v>
      </c>
      <c r="H10" s="42">
        <v>0.27500000600000002</v>
      </c>
      <c r="I10" s="42">
        <v>0</v>
      </c>
      <c r="K10" s="42">
        <v>0.27500000600000002</v>
      </c>
      <c r="L10" s="42">
        <v>0</v>
      </c>
    </row>
    <row r="11" spans="1:29" x14ac:dyDescent="0.2">
      <c r="B11" s="42">
        <v>0.32499998800000002</v>
      </c>
      <c r="C11" s="42">
        <v>0</v>
      </c>
      <c r="E11" s="42">
        <v>0.32499998800000002</v>
      </c>
      <c r="F11" s="42">
        <v>0</v>
      </c>
      <c r="H11" s="42">
        <v>0.32499998800000002</v>
      </c>
      <c r="I11" s="42">
        <v>0</v>
      </c>
      <c r="K11" s="42">
        <v>0.32499998800000002</v>
      </c>
      <c r="L11" s="42">
        <v>0</v>
      </c>
    </row>
    <row r="12" spans="1:29" x14ac:dyDescent="0.2">
      <c r="B12" s="42">
        <v>0.375</v>
      </c>
      <c r="C12" s="42">
        <v>0</v>
      </c>
      <c r="E12" s="42">
        <v>0.375</v>
      </c>
      <c r="F12" s="42">
        <v>0</v>
      </c>
      <c r="H12" s="42">
        <v>0.375</v>
      </c>
      <c r="I12" s="42">
        <v>0</v>
      </c>
      <c r="K12" s="42">
        <v>0.375</v>
      </c>
      <c r="L12" s="42">
        <v>0</v>
      </c>
    </row>
    <row r="13" spans="1:29" x14ac:dyDescent="0.2">
      <c r="B13" s="42">
        <v>0.42500001199999998</v>
      </c>
      <c r="C13" s="42">
        <v>0</v>
      </c>
      <c r="E13" s="42">
        <v>0.42500001199999998</v>
      </c>
      <c r="F13" s="42">
        <v>0</v>
      </c>
      <c r="H13" s="42">
        <v>0.42500001199999998</v>
      </c>
      <c r="I13" s="42">
        <v>0</v>
      </c>
      <c r="K13" s="42">
        <v>0.42500001199999998</v>
      </c>
      <c r="L13" s="42">
        <v>0</v>
      </c>
    </row>
    <row r="14" spans="1:29" x14ac:dyDescent="0.2">
      <c r="B14" s="42">
        <v>0.47499999399999998</v>
      </c>
      <c r="C14" s="42">
        <v>0</v>
      </c>
      <c r="E14" s="42">
        <v>0.47499999399999998</v>
      </c>
      <c r="F14" s="42">
        <v>0</v>
      </c>
      <c r="H14" s="42">
        <v>0.47499999399999998</v>
      </c>
      <c r="I14" s="42">
        <v>0</v>
      </c>
      <c r="K14" s="42">
        <v>0.47499999399999998</v>
      </c>
      <c r="L14" s="42">
        <v>0</v>
      </c>
    </row>
    <row r="15" spans="1:29" x14ac:dyDescent="0.2">
      <c r="B15" s="42">
        <v>0.525000036</v>
      </c>
      <c r="C15" s="42">
        <v>0</v>
      </c>
      <c r="E15" s="42">
        <v>0.525000036</v>
      </c>
      <c r="F15" s="42">
        <v>0</v>
      </c>
      <c r="H15" s="42">
        <v>0.525000036</v>
      </c>
      <c r="I15" s="42">
        <v>0</v>
      </c>
      <c r="K15" s="42">
        <v>0.525000036</v>
      </c>
      <c r="L15" s="42">
        <v>0</v>
      </c>
    </row>
    <row r="16" spans="1:29" x14ac:dyDescent="0.2">
      <c r="B16" s="42">
        <v>0.57500004800000004</v>
      </c>
      <c r="C16" s="42">
        <v>0</v>
      </c>
      <c r="E16" s="42">
        <v>0.57500004800000004</v>
      </c>
      <c r="F16" s="42">
        <v>0</v>
      </c>
      <c r="H16" s="42">
        <v>0.57500004800000004</v>
      </c>
      <c r="I16" s="42">
        <v>0</v>
      </c>
      <c r="K16" s="42">
        <v>0.57500004800000004</v>
      </c>
      <c r="L16" s="42">
        <v>0</v>
      </c>
    </row>
    <row r="17" spans="2:12" x14ac:dyDescent="0.2">
      <c r="B17" s="42">
        <v>0.62500005999999997</v>
      </c>
      <c r="C17" s="42">
        <v>0</v>
      </c>
      <c r="E17" s="42">
        <v>0.62500005999999997</v>
      </c>
      <c r="F17" s="42">
        <v>0</v>
      </c>
      <c r="H17" s="42">
        <v>0.62500005999999997</v>
      </c>
      <c r="I17" s="42">
        <v>0</v>
      </c>
      <c r="K17" s="42">
        <v>0.62500005999999997</v>
      </c>
      <c r="L17" s="42">
        <v>0</v>
      </c>
    </row>
    <row r="18" spans="2:12" x14ac:dyDescent="0.2">
      <c r="B18" s="42">
        <v>0.67500001200000004</v>
      </c>
      <c r="C18" s="42">
        <v>0</v>
      </c>
      <c r="E18" s="42">
        <v>0.67500001200000004</v>
      </c>
      <c r="F18" s="42">
        <v>0</v>
      </c>
      <c r="H18" s="42">
        <v>0.67500001200000004</v>
      </c>
      <c r="I18" s="42">
        <v>0</v>
      </c>
      <c r="K18" s="42">
        <v>0.67500001200000004</v>
      </c>
      <c r="L18" s="42">
        <v>0</v>
      </c>
    </row>
    <row r="19" spans="2:12" x14ac:dyDescent="0.2">
      <c r="B19" s="42">
        <v>0.72500002399999997</v>
      </c>
      <c r="C19" s="42">
        <v>0</v>
      </c>
      <c r="E19" s="42">
        <v>0.72500002399999997</v>
      </c>
      <c r="F19" s="42">
        <v>0</v>
      </c>
      <c r="H19" s="42">
        <v>0.72500002399999997</v>
      </c>
      <c r="I19" s="42">
        <v>0</v>
      </c>
      <c r="K19" s="42">
        <v>0.72500002399999997</v>
      </c>
      <c r="L19" s="42">
        <v>0</v>
      </c>
    </row>
    <row r="20" spans="2:12" x14ac:dyDescent="0.2">
      <c r="B20" s="42">
        <v>0.775000036</v>
      </c>
      <c r="C20" s="42">
        <v>0</v>
      </c>
      <c r="E20" s="42">
        <v>0.775000036</v>
      </c>
      <c r="F20" s="42">
        <v>0</v>
      </c>
      <c r="H20" s="42">
        <v>0.775000036</v>
      </c>
      <c r="I20" s="42">
        <v>0</v>
      </c>
      <c r="K20" s="42">
        <v>0.775000036</v>
      </c>
      <c r="L20" s="42">
        <v>0</v>
      </c>
    </row>
    <row r="21" spans="2:12" x14ac:dyDescent="0.2">
      <c r="B21" s="42">
        <v>0.82500004800000004</v>
      </c>
      <c r="C21" s="42">
        <v>0</v>
      </c>
      <c r="E21" s="42">
        <v>0.82500004800000004</v>
      </c>
      <c r="F21" s="42">
        <v>0</v>
      </c>
      <c r="H21" s="42">
        <v>0.82500004800000004</v>
      </c>
      <c r="I21" s="42">
        <v>0</v>
      </c>
      <c r="K21" s="42">
        <v>0.82500004800000004</v>
      </c>
      <c r="L21" s="42">
        <v>0</v>
      </c>
    </row>
    <row r="22" spans="2:12" x14ac:dyDescent="0.2">
      <c r="B22" s="42">
        <v>0.87500005999999997</v>
      </c>
      <c r="C22" s="42">
        <v>0</v>
      </c>
      <c r="E22" s="42">
        <v>0.87500005999999997</v>
      </c>
      <c r="F22" s="42">
        <v>0</v>
      </c>
      <c r="H22" s="42">
        <v>0.87500005999999997</v>
      </c>
      <c r="I22" s="42">
        <v>0</v>
      </c>
      <c r="K22" s="42">
        <v>0.87500005999999997</v>
      </c>
      <c r="L22" s="42">
        <v>0</v>
      </c>
    </row>
    <row r="23" spans="2:12" x14ac:dyDescent="0.2">
      <c r="B23" s="42">
        <v>0.92500001200000004</v>
      </c>
      <c r="C23" s="42">
        <v>0</v>
      </c>
      <c r="E23" s="42">
        <v>0.92500001200000004</v>
      </c>
      <c r="F23" s="42">
        <v>0</v>
      </c>
      <c r="H23" s="42">
        <v>0.92500001200000004</v>
      </c>
      <c r="I23" s="42">
        <v>0</v>
      </c>
      <c r="K23" s="42">
        <v>0.92500001200000004</v>
      </c>
      <c r="L23" s="42">
        <v>0</v>
      </c>
    </row>
    <row r="24" spans="2:12" x14ac:dyDescent="0.2">
      <c r="B24" s="42">
        <v>0.97500002399999997</v>
      </c>
      <c r="C24" s="42">
        <v>0</v>
      </c>
      <c r="E24" s="42">
        <v>0.97500002399999997</v>
      </c>
      <c r="F24" s="42">
        <v>0</v>
      </c>
      <c r="H24" s="42">
        <v>0.97500002399999997</v>
      </c>
      <c r="I24" s="42">
        <v>0</v>
      </c>
      <c r="K24" s="42">
        <v>0.97500002399999997</v>
      </c>
      <c r="L24" s="42">
        <v>0</v>
      </c>
    </row>
    <row r="25" spans="2:12" x14ac:dyDescent="0.2">
      <c r="B25" s="42">
        <v>1.0250001</v>
      </c>
      <c r="C25" s="42">
        <v>0</v>
      </c>
      <c r="E25" s="42">
        <v>1.0250001</v>
      </c>
      <c r="F25" s="42">
        <v>0</v>
      </c>
      <c r="H25" s="42">
        <v>1.0250001</v>
      </c>
      <c r="I25" s="42">
        <v>0</v>
      </c>
      <c r="K25" s="42">
        <v>1.0250001</v>
      </c>
      <c r="L25" s="42">
        <v>0</v>
      </c>
    </row>
    <row r="26" spans="2:12" x14ac:dyDescent="0.2">
      <c r="B26" s="42">
        <v>1.0750000500000001</v>
      </c>
      <c r="C26" s="42">
        <v>0</v>
      </c>
      <c r="E26" s="42">
        <v>1.0750000500000001</v>
      </c>
      <c r="F26" s="42">
        <v>0</v>
      </c>
      <c r="H26" s="42">
        <v>1.0750000500000001</v>
      </c>
      <c r="I26" s="42">
        <v>0</v>
      </c>
      <c r="K26" s="42">
        <v>1.0750000500000001</v>
      </c>
      <c r="L26" s="42">
        <v>0</v>
      </c>
    </row>
    <row r="27" spans="2:12" x14ac:dyDescent="0.2">
      <c r="B27" s="42">
        <v>1.125</v>
      </c>
      <c r="C27" s="42">
        <v>0</v>
      </c>
      <c r="E27" s="42">
        <v>1.125</v>
      </c>
      <c r="F27" s="42">
        <v>0</v>
      </c>
      <c r="H27" s="42">
        <v>1.125</v>
      </c>
      <c r="I27" s="42">
        <v>0</v>
      </c>
      <c r="K27" s="42">
        <v>1.125</v>
      </c>
      <c r="L27" s="42">
        <v>0</v>
      </c>
    </row>
    <row r="28" spans="2:12" x14ac:dyDescent="0.2">
      <c r="B28" s="42">
        <v>1.1750000700000001</v>
      </c>
      <c r="C28" s="42">
        <v>0</v>
      </c>
      <c r="E28" s="42">
        <v>1.1750000700000001</v>
      </c>
      <c r="F28" s="42">
        <v>0</v>
      </c>
      <c r="H28" s="42">
        <v>1.1750000700000001</v>
      </c>
      <c r="I28" s="42">
        <v>0</v>
      </c>
      <c r="K28" s="42">
        <v>1.1750000700000001</v>
      </c>
      <c r="L28" s="42">
        <v>0</v>
      </c>
    </row>
    <row r="29" spans="2:12" x14ac:dyDescent="0.2">
      <c r="B29" s="42">
        <v>1.22500002</v>
      </c>
      <c r="C29" s="42">
        <v>0</v>
      </c>
      <c r="E29" s="42">
        <v>1.22500002</v>
      </c>
      <c r="F29" s="42">
        <v>0</v>
      </c>
      <c r="H29" s="42">
        <v>1.22500002</v>
      </c>
      <c r="I29" s="42">
        <v>0</v>
      </c>
      <c r="K29" s="42">
        <v>1.22500002</v>
      </c>
      <c r="L29" s="42">
        <v>0</v>
      </c>
    </row>
    <row r="30" spans="2:12" x14ac:dyDescent="0.2">
      <c r="B30" s="42">
        <v>1.2750001</v>
      </c>
      <c r="C30" s="42">
        <v>0</v>
      </c>
      <c r="E30" s="42">
        <v>1.2750001</v>
      </c>
      <c r="F30" s="42">
        <v>0</v>
      </c>
      <c r="H30" s="42">
        <v>1.2750001</v>
      </c>
      <c r="I30" s="42">
        <v>0</v>
      </c>
      <c r="K30" s="42">
        <v>1.2750001</v>
      </c>
      <c r="L30" s="42">
        <v>0</v>
      </c>
    </row>
    <row r="31" spans="2:12" x14ac:dyDescent="0.2">
      <c r="B31" s="42">
        <v>1.3250000500000001</v>
      </c>
      <c r="C31" s="42">
        <v>0</v>
      </c>
      <c r="E31" s="42">
        <v>1.3250000500000001</v>
      </c>
      <c r="F31" s="42">
        <v>0</v>
      </c>
      <c r="H31" s="42">
        <v>1.3250000500000001</v>
      </c>
      <c r="I31" s="42">
        <v>0</v>
      </c>
      <c r="K31" s="42">
        <v>1.3250000500000001</v>
      </c>
      <c r="L31" s="42">
        <v>0</v>
      </c>
    </row>
    <row r="32" spans="2:12" x14ac:dyDescent="0.2">
      <c r="B32" s="42">
        <v>1.375</v>
      </c>
      <c r="C32" s="42">
        <v>0</v>
      </c>
      <c r="E32" s="42">
        <v>1.375</v>
      </c>
      <c r="F32" s="42">
        <v>0</v>
      </c>
      <c r="H32" s="42">
        <v>1.375</v>
      </c>
      <c r="I32" s="42">
        <v>0</v>
      </c>
      <c r="K32" s="42">
        <v>1.375</v>
      </c>
      <c r="L32" s="42">
        <v>0</v>
      </c>
    </row>
    <row r="33" spans="2:23" x14ac:dyDescent="0.2">
      <c r="B33" s="42">
        <v>1.4250000700000001</v>
      </c>
      <c r="C33" s="42">
        <v>0</v>
      </c>
      <c r="E33" s="42">
        <v>1.4250000700000001</v>
      </c>
      <c r="F33" s="42">
        <v>0</v>
      </c>
      <c r="H33" s="42">
        <v>1.4250000700000001</v>
      </c>
      <c r="I33" s="42">
        <v>0</v>
      </c>
      <c r="K33" s="42">
        <v>1.4250000700000001</v>
      </c>
      <c r="L33" s="42">
        <v>0</v>
      </c>
    </row>
    <row r="34" spans="2:23" x14ac:dyDescent="0.2">
      <c r="B34" s="42">
        <v>1.47500002</v>
      </c>
      <c r="C34" s="42">
        <v>0</v>
      </c>
      <c r="E34" s="42">
        <v>1.47500002</v>
      </c>
      <c r="F34" s="42">
        <v>0</v>
      </c>
      <c r="H34" s="42">
        <v>1.47500002</v>
      </c>
      <c r="I34" s="42">
        <v>0</v>
      </c>
      <c r="K34" s="42">
        <v>1.47500002</v>
      </c>
      <c r="L34" s="42">
        <v>0</v>
      </c>
    </row>
    <row r="35" spans="2:23" x14ac:dyDescent="0.2">
      <c r="B35" s="42">
        <v>1.5250001</v>
      </c>
      <c r="C35" s="42">
        <v>0</v>
      </c>
      <c r="E35" s="42">
        <v>1.5250001</v>
      </c>
      <c r="F35" s="42">
        <v>0</v>
      </c>
      <c r="H35" s="42">
        <v>1.5250001</v>
      </c>
      <c r="I35" s="42">
        <v>0</v>
      </c>
      <c r="K35" s="42">
        <v>1.5250001</v>
      </c>
      <c r="L35" s="42">
        <v>0</v>
      </c>
      <c r="M35" s="52" t="s">
        <v>201</v>
      </c>
      <c r="N35" s="52"/>
      <c r="O35" s="52"/>
      <c r="P35" s="52"/>
      <c r="Q35" s="52"/>
      <c r="R35" s="52"/>
      <c r="S35" s="52"/>
      <c r="T35" s="52"/>
      <c r="U35" s="52"/>
      <c r="V35" s="52"/>
      <c r="W35" s="52"/>
    </row>
    <row r="36" spans="2:23" x14ac:dyDescent="0.2">
      <c r="B36" s="42">
        <v>1.5750000500000001</v>
      </c>
      <c r="C36" s="42">
        <v>0</v>
      </c>
      <c r="E36" s="42">
        <v>1.5750000500000001</v>
      </c>
      <c r="F36" s="42">
        <v>0</v>
      </c>
      <c r="H36" s="42">
        <v>1.5750000500000001</v>
      </c>
      <c r="I36" s="42">
        <v>0</v>
      </c>
      <c r="K36" s="42">
        <v>1.5750000500000001</v>
      </c>
      <c r="L36" s="42">
        <v>0</v>
      </c>
      <c r="M36" s="52"/>
      <c r="N36" s="52"/>
      <c r="O36" s="52"/>
      <c r="P36" s="52"/>
      <c r="Q36" s="52"/>
      <c r="R36" s="52"/>
      <c r="S36" s="52"/>
      <c r="T36" s="52"/>
      <c r="U36" s="52"/>
      <c r="V36" s="52"/>
      <c r="W36" s="52"/>
    </row>
    <row r="37" spans="2:23" x14ac:dyDescent="0.2">
      <c r="B37" s="42">
        <v>1.625</v>
      </c>
      <c r="C37" s="42">
        <v>0</v>
      </c>
      <c r="E37" s="42">
        <v>1.625</v>
      </c>
      <c r="F37" s="42">
        <v>0</v>
      </c>
      <c r="H37" s="42">
        <v>1.625</v>
      </c>
      <c r="I37" s="42">
        <v>0</v>
      </c>
      <c r="K37" s="42">
        <v>1.625</v>
      </c>
      <c r="L37" s="42">
        <v>0</v>
      </c>
    </row>
    <row r="38" spans="2:23" x14ac:dyDescent="0.2">
      <c r="B38" s="42">
        <v>1.6750000700000001</v>
      </c>
      <c r="C38" s="42">
        <v>0</v>
      </c>
      <c r="E38" s="42">
        <v>1.6750000700000001</v>
      </c>
      <c r="F38" s="42">
        <v>0</v>
      </c>
      <c r="H38" s="42">
        <v>1.6750000700000001</v>
      </c>
      <c r="I38" s="42">
        <v>0</v>
      </c>
      <c r="K38" s="42">
        <v>1.6750000700000001</v>
      </c>
      <c r="L38" s="42">
        <v>0</v>
      </c>
    </row>
    <row r="39" spans="2:23" x14ac:dyDescent="0.2">
      <c r="B39" s="42">
        <v>1.72500002</v>
      </c>
      <c r="C39" s="42">
        <v>0</v>
      </c>
      <c r="E39" s="42">
        <v>1.72500002</v>
      </c>
      <c r="F39" s="42">
        <v>0</v>
      </c>
      <c r="H39" s="42">
        <v>1.72500002</v>
      </c>
      <c r="I39" s="42">
        <v>0</v>
      </c>
      <c r="K39" s="42">
        <v>1.72500002</v>
      </c>
      <c r="L39" s="42">
        <v>0</v>
      </c>
    </row>
    <row r="40" spans="2:23" x14ac:dyDescent="0.2">
      <c r="B40" s="42">
        <v>1.7750001</v>
      </c>
      <c r="C40" s="42">
        <v>0</v>
      </c>
      <c r="E40" s="42">
        <v>1.7750001</v>
      </c>
      <c r="F40" s="42">
        <v>0</v>
      </c>
      <c r="H40" s="42">
        <v>1.7750001</v>
      </c>
      <c r="I40" s="42">
        <v>0</v>
      </c>
      <c r="K40" s="42">
        <v>1.7750001</v>
      </c>
      <c r="L40" s="42">
        <v>0</v>
      </c>
    </row>
    <row r="41" spans="2:23" x14ac:dyDescent="0.2">
      <c r="B41" s="42">
        <v>1.8250000500000001</v>
      </c>
      <c r="C41" s="42">
        <v>0</v>
      </c>
      <c r="E41" s="42">
        <v>1.8250000500000001</v>
      </c>
      <c r="F41" s="42">
        <v>0</v>
      </c>
      <c r="H41" s="42">
        <v>1.8250000500000001</v>
      </c>
      <c r="I41" s="42">
        <v>0</v>
      </c>
      <c r="K41" s="42">
        <v>1.8250000500000001</v>
      </c>
      <c r="L41" s="42">
        <v>0</v>
      </c>
    </row>
    <row r="42" spans="2:23" x14ac:dyDescent="0.2">
      <c r="B42" s="42">
        <v>1.875</v>
      </c>
      <c r="C42" s="42">
        <v>0</v>
      </c>
      <c r="E42" s="42">
        <v>1.875</v>
      </c>
      <c r="F42" s="42">
        <v>0</v>
      </c>
      <c r="H42" s="42">
        <v>1.875</v>
      </c>
      <c r="I42" s="42">
        <v>0</v>
      </c>
      <c r="K42" s="42">
        <v>1.875</v>
      </c>
      <c r="L42" s="42">
        <v>0</v>
      </c>
    </row>
    <row r="43" spans="2:23" x14ac:dyDescent="0.2">
      <c r="B43" s="42">
        <v>1.9250000700000001</v>
      </c>
      <c r="C43" s="42">
        <v>0</v>
      </c>
      <c r="E43" s="42">
        <v>1.9250000700000001</v>
      </c>
      <c r="F43" s="42">
        <v>0</v>
      </c>
      <c r="H43" s="42">
        <v>1.9250000700000001</v>
      </c>
      <c r="I43" s="42">
        <v>0</v>
      </c>
      <c r="K43" s="42">
        <v>1.9250000700000001</v>
      </c>
      <c r="L43" s="42">
        <v>0</v>
      </c>
      <c r="M43" s="50"/>
    </row>
    <row r="44" spans="2:23" x14ac:dyDescent="0.2">
      <c r="B44" s="42">
        <v>1.97500002</v>
      </c>
      <c r="C44" s="42">
        <v>0</v>
      </c>
      <c r="E44" s="42">
        <v>1.97500002</v>
      </c>
      <c r="F44" s="42">
        <v>0</v>
      </c>
      <c r="H44" s="42">
        <v>1.97500002</v>
      </c>
      <c r="I44" s="42">
        <v>0</v>
      </c>
      <c r="K44" s="42">
        <v>1.97500002</v>
      </c>
      <c r="L44" s="42">
        <v>0</v>
      </c>
    </row>
    <row r="45" spans="2:23" x14ac:dyDescent="0.2">
      <c r="B45" s="42">
        <v>2.0249998599999999</v>
      </c>
      <c r="C45" s="42">
        <v>0</v>
      </c>
      <c r="E45" s="42">
        <v>2.0249998599999999</v>
      </c>
      <c r="F45" s="42">
        <v>0</v>
      </c>
      <c r="H45" s="42">
        <v>2.0249998599999999</v>
      </c>
      <c r="I45" s="42">
        <v>0</v>
      </c>
      <c r="K45" s="42">
        <v>2.0249998599999999</v>
      </c>
      <c r="L45" s="42">
        <v>0</v>
      </c>
    </row>
    <row r="46" spans="2:23" x14ac:dyDescent="0.2">
      <c r="B46" s="42">
        <v>2.0750000499999999</v>
      </c>
      <c r="C46" s="42">
        <v>0</v>
      </c>
      <c r="E46" s="42">
        <v>2.0750000499999999</v>
      </c>
      <c r="F46" s="42">
        <v>0</v>
      </c>
      <c r="H46" s="42">
        <v>2.0750000499999999</v>
      </c>
      <c r="I46" s="42">
        <v>0</v>
      </c>
      <c r="K46" s="42">
        <v>2.0750000499999999</v>
      </c>
      <c r="L46" s="42">
        <v>0</v>
      </c>
    </row>
    <row r="47" spans="2:23" x14ac:dyDescent="0.2">
      <c r="B47" s="42">
        <v>2.125</v>
      </c>
      <c r="C47" s="42">
        <v>0</v>
      </c>
      <c r="E47" s="42">
        <v>2.125</v>
      </c>
      <c r="F47" s="42">
        <v>0</v>
      </c>
      <c r="H47" s="42">
        <v>2.125</v>
      </c>
      <c r="I47" s="42">
        <v>0</v>
      </c>
      <c r="K47" s="42">
        <v>2.125</v>
      </c>
      <c r="L47" s="42">
        <v>0</v>
      </c>
    </row>
    <row r="48" spans="2:23" x14ac:dyDescent="0.2">
      <c r="B48" s="42">
        <v>2.1749999500000001</v>
      </c>
      <c r="C48" s="42">
        <v>0</v>
      </c>
      <c r="E48" s="42">
        <v>2.1749999500000001</v>
      </c>
      <c r="F48" s="42">
        <v>0</v>
      </c>
      <c r="H48" s="42">
        <v>2.1749999500000001</v>
      </c>
      <c r="I48" s="42">
        <v>0</v>
      </c>
      <c r="K48" s="42">
        <v>2.1749999500000001</v>
      </c>
      <c r="L48" s="42">
        <v>0</v>
      </c>
    </row>
    <row r="49" spans="2:12" x14ac:dyDescent="0.2">
      <c r="B49" s="42">
        <v>2.2249998999999998</v>
      </c>
      <c r="C49" s="42">
        <v>0</v>
      </c>
      <c r="E49" s="42">
        <v>2.2249998999999998</v>
      </c>
      <c r="F49" s="42">
        <v>0</v>
      </c>
      <c r="H49" s="42">
        <v>2.2249998999999998</v>
      </c>
      <c r="I49" s="42">
        <v>0</v>
      </c>
      <c r="K49" s="42">
        <v>2.2249998999999998</v>
      </c>
      <c r="L49" s="42">
        <v>0</v>
      </c>
    </row>
    <row r="50" spans="2:12" x14ac:dyDescent="0.2">
      <c r="B50" s="42">
        <v>2.2749998599999999</v>
      </c>
      <c r="C50" s="42">
        <v>0</v>
      </c>
      <c r="E50" s="42">
        <v>2.2749998599999999</v>
      </c>
      <c r="F50" s="42">
        <v>0</v>
      </c>
      <c r="H50" s="42">
        <v>2.2749998599999999</v>
      </c>
      <c r="I50" s="42">
        <v>0</v>
      </c>
      <c r="K50" s="42">
        <v>2.2749998599999999</v>
      </c>
      <c r="L50" s="42">
        <v>0</v>
      </c>
    </row>
    <row r="51" spans="2:12" x14ac:dyDescent="0.2">
      <c r="B51" s="42">
        <v>2.3250000499999999</v>
      </c>
      <c r="C51" s="42">
        <v>0</v>
      </c>
      <c r="E51" s="42">
        <v>2.3250000499999999</v>
      </c>
      <c r="F51" s="42">
        <v>0</v>
      </c>
      <c r="H51" s="42">
        <v>2.3250000499999999</v>
      </c>
      <c r="I51" s="42">
        <v>0</v>
      </c>
      <c r="K51" s="42">
        <v>2.3250000499999999</v>
      </c>
      <c r="L51" s="42">
        <v>0</v>
      </c>
    </row>
    <row r="52" spans="2:12" x14ac:dyDescent="0.2">
      <c r="B52" s="42">
        <v>2.375</v>
      </c>
      <c r="C52" s="42">
        <v>0</v>
      </c>
      <c r="E52" s="42">
        <v>2.375</v>
      </c>
      <c r="F52" s="42">
        <v>0</v>
      </c>
      <c r="H52" s="42">
        <v>2.375</v>
      </c>
      <c r="I52" s="42">
        <v>0</v>
      </c>
      <c r="K52" s="42">
        <v>2.375</v>
      </c>
      <c r="L52" s="42">
        <v>0</v>
      </c>
    </row>
    <row r="53" spans="2:12" x14ac:dyDescent="0.2">
      <c r="B53" s="42">
        <v>2.4249999500000001</v>
      </c>
      <c r="C53" s="42">
        <v>0</v>
      </c>
      <c r="E53" s="42">
        <v>2.4249999500000001</v>
      </c>
      <c r="F53" s="42">
        <v>0</v>
      </c>
      <c r="H53" s="42">
        <v>2.4249999500000001</v>
      </c>
      <c r="I53" s="42">
        <v>1.13546848E-3</v>
      </c>
      <c r="K53" s="42">
        <v>2.4249999500000001</v>
      </c>
      <c r="L53" s="42">
        <v>1.1736154599999999E-3</v>
      </c>
    </row>
    <row r="54" spans="2:12" x14ac:dyDescent="0.2">
      <c r="B54" s="42">
        <v>2.4749998999999998</v>
      </c>
      <c r="C54" s="42">
        <v>0</v>
      </c>
      <c r="E54" s="42">
        <v>2.4749998999999998</v>
      </c>
      <c r="F54" s="42">
        <v>0</v>
      </c>
      <c r="H54" s="42">
        <v>2.4749998999999998</v>
      </c>
      <c r="I54" s="42">
        <v>1.13546848E-3</v>
      </c>
      <c r="K54" s="42">
        <v>2.4749998999999998</v>
      </c>
      <c r="L54" s="42">
        <v>2.3466348599999998E-3</v>
      </c>
    </row>
    <row r="55" spans="2:12" x14ac:dyDescent="0.2">
      <c r="B55" s="42">
        <v>2.5249998599999999</v>
      </c>
      <c r="C55" s="42">
        <v>0</v>
      </c>
      <c r="E55" s="42">
        <v>2.5249998599999999</v>
      </c>
      <c r="F55" s="42">
        <v>0</v>
      </c>
      <c r="H55" s="42">
        <v>2.5249998599999999</v>
      </c>
      <c r="I55" s="42">
        <v>0</v>
      </c>
      <c r="K55" s="42">
        <v>2.5249998599999999</v>
      </c>
      <c r="L55" s="42">
        <v>2.3466348599999998E-3</v>
      </c>
    </row>
    <row r="56" spans="2:12" x14ac:dyDescent="0.2">
      <c r="B56" s="42">
        <v>2.5750000499999999</v>
      </c>
      <c r="C56" s="42">
        <v>0</v>
      </c>
      <c r="E56" s="42">
        <v>2.5750000499999999</v>
      </c>
      <c r="F56" s="42">
        <v>0</v>
      </c>
      <c r="H56" s="42">
        <v>2.5750000499999999</v>
      </c>
      <c r="I56" s="42">
        <v>1.1348724400000001E-3</v>
      </c>
      <c r="K56" s="42">
        <v>2.5750000499999999</v>
      </c>
      <c r="L56" s="42">
        <v>2.3472309099999999E-3</v>
      </c>
    </row>
    <row r="57" spans="2:12" x14ac:dyDescent="0.2">
      <c r="B57" s="42">
        <v>2.625</v>
      </c>
      <c r="C57" s="42">
        <v>1.1140108099999999E-3</v>
      </c>
      <c r="E57" s="42">
        <v>2.625</v>
      </c>
      <c r="F57" s="42">
        <v>0</v>
      </c>
      <c r="H57" s="42">
        <v>2.625</v>
      </c>
      <c r="I57" s="42">
        <v>1.1348724400000001E-3</v>
      </c>
      <c r="K57" s="42">
        <v>2.625</v>
      </c>
      <c r="L57" s="42">
        <v>2.3466348599999998E-3</v>
      </c>
    </row>
    <row r="58" spans="2:12" x14ac:dyDescent="0.2">
      <c r="B58" s="42">
        <v>2.6749999500000001</v>
      </c>
      <c r="C58" s="42">
        <v>1.1140108099999999E-3</v>
      </c>
      <c r="E58" s="42">
        <v>2.6749999500000001</v>
      </c>
      <c r="F58" s="42">
        <v>0</v>
      </c>
      <c r="H58" s="42">
        <v>2.6749999500000001</v>
      </c>
      <c r="I58" s="42">
        <v>2.2703409199999998E-3</v>
      </c>
      <c r="K58" s="42">
        <v>2.6749999500000001</v>
      </c>
      <c r="L58" s="42">
        <v>8.2141161000000001E-3</v>
      </c>
    </row>
    <row r="59" spans="2:12" x14ac:dyDescent="0.2">
      <c r="B59" s="42">
        <v>2.7249998999999998</v>
      </c>
      <c r="C59" s="42">
        <v>1.11460686E-3</v>
      </c>
      <c r="E59" s="42">
        <v>2.7249998999999998</v>
      </c>
      <c r="F59" s="42">
        <v>2.2411346400000001E-3</v>
      </c>
      <c r="H59" s="42">
        <v>2.7249998999999998</v>
      </c>
      <c r="I59" s="42">
        <v>4.5406818399999996E-3</v>
      </c>
      <c r="K59" s="42">
        <v>2.7249998999999998</v>
      </c>
      <c r="L59" s="42">
        <v>1.2907981900000001E-2</v>
      </c>
    </row>
    <row r="60" spans="2:12" x14ac:dyDescent="0.2">
      <c r="B60" s="42">
        <v>2.7749998599999999</v>
      </c>
      <c r="C60" s="42">
        <v>2.2286176699999999E-3</v>
      </c>
      <c r="E60" s="42">
        <v>2.7749998599999999</v>
      </c>
      <c r="F60" s="42">
        <v>4.4828653300000004E-3</v>
      </c>
      <c r="H60" s="42">
        <v>2.7749998599999999</v>
      </c>
      <c r="I60" s="42">
        <v>2.2703409199999998E-3</v>
      </c>
      <c r="K60" s="42">
        <v>2.7749998599999999</v>
      </c>
      <c r="L60" s="42">
        <v>1.17343664E-2</v>
      </c>
    </row>
    <row r="61" spans="2:12" x14ac:dyDescent="0.2">
      <c r="B61" s="42">
        <v>2.8250000499999999</v>
      </c>
      <c r="C61" s="42">
        <v>1.1140108099999999E-3</v>
      </c>
      <c r="E61" s="42">
        <v>2.8250000499999999</v>
      </c>
      <c r="F61" s="42">
        <v>6.7245960200000001E-3</v>
      </c>
      <c r="H61" s="42">
        <v>2.8250000499999999</v>
      </c>
      <c r="I61" s="42">
        <v>1.13546848E-3</v>
      </c>
      <c r="K61" s="42">
        <v>2.8250000499999999</v>
      </c>
      <c r="L61" s="42">
        <v>7.0405006399999999E-3</v>
      </c>
    </row>
    <row r="62" spans="2:12" x14ac:dyDescent="0.2">
      <c r="B62" s="42">
        <v>2.875</v>
      </c>
      <c r="C62" s="42">
        <v>0</v>
      </c>
      <c r="E62" s="42">
        <v>2.875</v>
      </c>
      <c r="F62" s="42">
        <v>5.6034326600000002E-3</v>
      </c>
      <c r="H62" s="42">
        <v>2.875</v>
      </c>
      <c r="I62" s="42">
        <v>6.8116187999999996E-3</v>
      </c>
      <c r="K62" s="42">
        <v>2.875</v>
      </c>
      <c r="L62" s="42">
        <v>8.2135200500000009E-3</v>
      </c>
    </row>
    <row r="63" spans="2:12" x14ac:dyDescent="0.2">
      <c r="B63" s="42">
        <v>2.9249999500000001</v>
      </c>
      <c r="C63" s="42">
        <v>2.2286176699999999E-3</v>
      </c>
      <c r="E63" s="42">
        <v>2.9249999500000001</v>
      </c>
      <c r="F63" s="42">
        <v>2.2411346400000001E-3</v>
      </c>
      <c r="H63" s="42">
        <v>2.9249999500000001</v>
      </c>
      <c r="I63" s="42">
        <v>6.8110227600000003E-3</v>
      </c>
      <c r="K63" s="42">
        <v>2.9249999500000001</v>
      </c>
      <c r="L63" s="42">
        <v>1.2907981900000001E-2</v>
      </c>
    </row>
    <row r="64" spans="2:12" x14ac:dyDescent="0.2">
      <c r="B64" s="42">
        <v>2.9749998999999998</v>
      </c>
      <c r="C64" s="42">
        <v>4.4566392899999998E-3</v>
      </c>
      <c r="E64" s="42">
        <v>2.9749998999999998</v>
      </c>
      <c r="F64" s="42">
        <v>6.72399998E-3</v>
      </c>
      <c r="H64" s="42">
        <v>2.9749998999999998</v>
      </c>
      <c r="I64" s="42">
        <v>9.0813636799999993E-3</v>
      </c>
      <c r="K64" s="42">
        <v>2.9749998999999998</v>
      </c>
      <c r="L64" s="42">
        <v>1.99484825E-2</v>
      </c>
    </row>
    <row r="65" spans="2:12" x14ac:dyDescent="0.2">
      <c r="B65" s="42">
        <v>3.0249998599999999</v>
      </c>
      <c r="C65" s="42">
        <v>6.6852569600000002E-3</v>
      </c>
      <c r="E65" s="42">
        <v>3.0249998599999999</v>
      </c>
      <c r="F65" s="42">
        <v>1.45691633E-2</v>
      </c>
      <c r="H65" s="42">
        <v>3.0249998599999999</v>
      </c>
      <c r="I65" s="42">
        <v>1.13523006E-2</v>
      </c>
      <c r="K65" s="42">
        <v>3.0249998599999999</v>
      </c>
      <c r="L65" s="42">
        <v>1.99484825E-2</v>
      </c>
    </row>
    <row r="66" spans="2:12" x14ac:dyDescent="0.2">
      <c r="B66" s="42">
        <v>3.0750000499999999</v>
      </c>
      <c r="C66" s="42">
        <v>7.79986382E-3</v>
      </c>
      <c r="E66" s="42">
        <v>3.0750000499999999</v>
      </c>
      <c r="F66" s="42">
        <v>1.45691633E-2</v>
      </c>
      <c r="H66" s="42">
        <v>3.0750000499999999</v>
      </c>
      <c r="I66" s="42">
        <v>6.8110227600000003E-3</v>
      </c>
      <c r="K66" s="42">
        <v>3.0750000499999999</v>
      </c>
      <c r="L66" s="42">
        <v>1.40815973E-2</v>
      </c>
    </row>
    <row r="67" spans="2:12" x14ac:dyDescent="0.2">
      <c r="B67" s="42">
        <v>3.125</v>
      </c>
      <c r="C67" s="42">
        <v>8.9132785799999996E-3</v>
      </c>
      <c r="E67" s="42">
        <v>3.125</v>
      </c>
      <c r="F67" s="42">
        <v>1.3448596E-2</v>
      </c>
      <c r="H67" s="42">
        <v>3.125</v>
      </c>
      <c r="I67" s="42">
        <v>7.9464912400000007E-3</v>
      </c>
      <c r="K67" s="42">
        <v>3.125</v>
      </c>
      <c r="L67" s="42">
        <v>1.40810013E-2</v>
      </c>
    </row>
    <row r="68" spans="2:12" x14ac:dyDescent="0.2">
      <c r="B68" s="42">
        <v>3.1749999500000001</v>
      </c>
      <c r="C68" s="42">
        <v>7.7992677699999999E-3</v>
      </c>
      <c r="E68" s="42">
        <v>3.1749999500000001</v>
      </c>
      <c r="F68" s="42">
        <v>1.56897306E-2</v>
      </c>
      <c r="H68" s="42">
        <v>3.1749999500000001</v>
      </c>
      <c r="I68" s="42">
        <v>9.0819597199999994E-3</v>
      </c>
      <c r="K68" s="42">
        <v>3.1749999500000001</v>
      </c>
      <c r="L68" s="42">
        <v>1.40810013E-2</v>
      </c>
    </row>
    <row r="69" spans="2:12" x14ac:dyDescent="0.2">
      <c r="B69" s="42">
        <v>3.2249998999999998</v>
      </c>
      <c r="C69" s="42">
        <v>1.1142492299999999E-2</v>
      </c>
      <c r="E69" s="42">
        <v>3.2249998999999998</v>
      </c>
      <c r="F69" s="42">
        <v>1.56897306E-2</v>
      </c>
      <c r="H69" s="42">
        <v>3.2249998999999998</v>
      </c>
      <c r="I69" s="42">
        <v>7.9458952000000006E-3</v>
      </c>
      <c r="K69" s="42">
        <v>3.2249998999999998</v>
      </c>
      <c r="L69" s="42">
        <v>1.64282322E-2</v>
      </c>
    </row>
    <row r="70" spans="2:12" x14ac:dyDescent="0.2">
      <c r="B70" s="42">
        <v>3.2749998599999999</v>
      </c>
      <c r="C70" s="42">
        <v>2.1169781700000001E-2</v>
      </c>
      <c r="E70" s="42">
        <v>3.2749998599999999</v>
      </c>
      <c r="F70" s="42">
        <v>1.3448596E-2</v>
      </c>
      <c r="H70" s="42">
        <v>3.2749998599999999</v>
      </c>
      <c r="I70" s="42">
        <v>6.8110227600000003E-3</v>
      </c>
      <c r="K70" s="42">
        <v>3.2749998599999999</v>
      </c>
      <c r="L70" s="42">
        <v>2.2295117400000002E-2</v>
      </c>
    </row>
    <row r="71" spans="2:12" x14ac:dyDescent="0.2">
      <c r="B71" s="42">
        <v>3.3250000499999999</v>
      </c>
      <c r="C71" s="42">
        <v>1.7827153200000001E-2</v>
      </c>
      <c r="E71" s="42">
        <v>3.3250000499999999</v>
      </c>
      <c r="F71" s="42">
        <v>1.0086298E-2</v>
      </c>
      <c r="H71" s="42">
        <v>3.3250000499999999</v>
      </c>
      <c r="I71" s="42">
        <v>1.02168322E-2</v>
      </c>
      <c r="K71" s="42">
        <v>3.3250000499999999</v>
      </c>
      <c r="L71" s="42">
        <v>2.4641752199999999E-2</v>
      </c>
    </row>
    <row r="72" spans="2:12" x14ac:dyDescent="0.2">
      <c r="B72" s="42">
        <v>3.375</v>
      </c>
      <c r="C72" s="42">
        <v>1.7827153200000001E-2</v>
      </c>
      <c r="E72" s="42">
        <v>3.375</v>
      </c>
      <c r="F72" s="42">
        <v>1.79314613E-2</v>
      </c>
      <c r="H72" s="42">
        <v>3.375</v>
      </c>
      <c r="I72" s="42">
        <v>1.58929825E-2</v>
      </c>
      <c r="K72" s="42">
        <v>3.375</v>
      </c>
      <c r="L72" s="42">
        <v>1.99484825E-2</v>
      </c>
    </row>
    <row r="73" spans="2:12" x14ac:dyDescent="0.2">
      <c r="B73" s="42">
        <v>3.4249999500000001</v>
      </c>
      <c r="C73" s="42">
        <v>2.4512410200000001E-2</v>
      </c>
      <c r="E73" s="42">
        <v>3.4249999500000001</v>
      </c>
      <c r="F73" s="42">
        <v>1.7930865300000001E-2</v>
      </c>
      <c r="H73" s="42">
        <v>3.4249999500000001</v>
      </c>
      <c r="I73" s="42">
        <v>1.7028451E-2</v>
      </c>
      <c r="K73" s="42">
        <v>3.4249999500000001</v>
      </c>
      <c r="L73" s="42">
        <v>1.64282322E-2</v>
      </c>
    </row>
    <row r="74" spans="2:12" x14ac:dyDescent="0.2">
      <c r="B74" s="42">
        <v>3.4749998999999998</v>
      </c>
      <c r="C74" s="42">
        <v>1.89417601E-2</v>
      </c>
      <c r="E74" s="42">
        <v>3.4749998999999998</v>
      </c>
      <c r="F74" s="42">
        <v>8.9651346200000006E-3</v>
      </c>
      <c r="H74" s="42">
        <v>3.4749998999999998</v>
      </c>
      <c r="I74" s="42">
        <v>1.3622641600000001E-2</v>
      </c>
      <c r="K74" s="42">
        <v>3.4749998999999998</v>
      </c>
      <c r="L74" s="42">
        <v>2.4642348299999998E-2</v>
      </c>
    </row>
    <row r="75" spans="2:12" x14ac:dyDescent="0.2">
      <c r="B75" s="42">
        <v>3.5249998599999999</v>
      </c>
      <c r="C75" s="42">
        <v>1.1141896199999999E-2</v>
      </c>
      <c r="E75" s="42">
        <v>3.5249998599999999</v>
      </c>
      <c r="F75" s="42">
        <v>6.7245960200000001E-3</v>
      </c>
      <c r="H75" s="42">
        <v>3.5249998599999999</v>
      </c>
      <c r="I75" s="42">
        <v>1.13517046E-2</v>
      </c>
      <c r="K75" s="42">
        <v>3.5249998599999999</v>
      </c>
      <c r="L75" s="42">
        <v>2.5815367700000001E-2</v>
      </c>
    </row>
    <row r="76" spans="2:12" x14ac:dyDescent="0.2">
      <c r="B76" s="42">
        <v>3.5750000499999999</v>
      </c>
      <c r="C76" s="42">
        <v>1.33705139E-2</v>
      </c>
      <c r="E76" s="42">
        <v>3.5750000499999999</v>
      </c>
      <c r="F76" s="42">
        <v>1.9052028700000001E-2</v>
      </c>
      <c r="H76" s="42">
        <v>3.5750000499999999</v>
      </c>
      <c r="I76" s="42">
        <v>2.6109218600000001E-2</v>
      </c>
      <c r="K76" s="42">
        <v>3.5750000499999999</v>
      </c>
      <c r="L76" s="42">
        <v>2.4641752199999999E-2</v>
      </c>
    </row>
    <row r="77" spans="2:12" x14ac:dyDescent="0.2">
      <c r="B77" s="42">
        <v>3.625</v>
      </c>
      <c r="C77" s="42">
        <v>2.8969645499999998E-2</v>
      </c>
      <c r="E77" s="42">
        <v>3.625</v>
      </c>
      <c r="F77" s="42">
        <v>3.4741759300000001E-2</v>
      </c>
      <c r="H77" s="42">
        <v>3.625</v>
      </c>
      <c r="I77" s="42">
        <v>3.51917744E-2</v>
      </c>
      <c r="K77" s="42">
        <v>3.625</v>
      </c>
      <c r="L77" s="42">
        <v>4.5763850199999997E-2</v>
      </c>
    </row>
    <row r="78" spans="2:12" x14ac:dyDescent="0.2">
      <c r="B78" s="42">
        <v>3.6749999500000001</v>
      </c>
      <c r="C78" s="42">
        <v>4.2339563400000002E-2</v>
      </c>
      <c r="E78" s="42">
        <v>3.6749999500000001</v>
      </c>
      <c r="F78" s="42">
        <v>3.9224624600000001E-2</v>
      </c>
      <c r="H78" s="42">
        <v>3.6749999500000001</v>
      </c>
      <c r="I78" s="42">
        <v>3.7462115300000001E-2</v>
      </c>
      <c r="K78" s="42">
        <v>3.6749999500000001</v>
      </c>
      <c r="L78" s="42">
        <v>3.8723349599999998E-2</v>
      </c>
    </row>
    <row r="79" spans="2:12" x14ac:dyDescent="0.2">
      <c r="B79" s="42">
        <v>3.7249998999999998</v>
      </c>
      <c r="C79" s="42">
        <v>3.2311677900000002E-2</v>
      </c>
      <c r="E79" s="42">
        <v>3.7249998999999998</v>
      </c>
      <c r="F79" s="42">
        <v>3.4741163300000003E-2</v>
      </c>
      <c r="H79" s="42">
        <v>3.7249998999999998</v>
      </c>
      <c r="I79" s="42">
        <v>4.6542882899999999E-2</v>
      </c>
      <c r="K79" s="42">
        <v>3.7249998999999998</v>
      </c>
      <c r="L79" s="42">
        <v>2.22957134E-2</v>
      </c>
    </row>
    <row r="80" spans="2:12" x14ac:dyDescent="0.2">
      <c r="B80" s="42">
        <v>3.7749998599999999</v>
      </c>
      <c r="C80" s="42">
        <v>3.3426284799999997E-2</v>
      </c>
      <c r="E80" s="42">
        <v>3.7749998599999999</v>
      </c>
      <c r="F80" s="42">
        <v>1.7930865300000001E-2</v>
      </c>
      <c r="H80" s="42">
        <v>3.7749998599999999</v>
      </c>
      <c r="I80" s="42">
        <v>2.9515027999999999E-2</v>
      </c>
      <c r="K80" s="42">
        <v>3.7749998599999999</v>
      </c>
      <c r="L80" s="42">
        <v>4.2243599899999998E-2</v>
      </c>
    </row>
    <row r="81" spans="2:12" x14ac:dyDescent="0.2">
      <c r="B81" s="42">
        <v>3.8250000499999999</v>
      </c>
      <c r="C81" s="42">
        <v>4.12255526E-2</v>
      </c>
      <c r="E81" s="42">
        <v>3.8250000499999999</v>
      </c>
      <c r="F81" s="42">
        <v>1.79314613E-2</v>
      </c>
      <c r="H81" s="42">
        <v>3.8250000499999999</v>
      </c>
      <c r="I81" s="42">
        <v>1.58929825E-2</v>
      </c>
      <c r="K81" s="42">
        <v>3.8250000499999999</v>
      </c>
      <c r="L81" s="42">
        <v>5.3977966299999999E-2</v>
      </c>
    </row>
    <row r="82" spans="2:12" x14ac:dyDescent="0.2">
      <c r="B82" s="42">
        <v>3.875</v>
      </c>
      <c r="C82" s="42">
        <v>2.78550386E-2</v>
      </c>
      <c r="E82" s="42">
        <v>3.875</v>
      </c>
      <c r="F82" s="42">
        <v>3.9224624600000001E-2</v>
      </c>
      <c r="H82" s="42">
        <v>3.875</v>
      </c>
      <c r="I82" s="42">
        <v>2.3839473699999999E-2</v>
      </c>
      <c r="K82" s="42">
        <v>3.875</v>
      </c>
      <c r="L82" s="42">
        <v>4.5763850199999997E-2</v>
      </c>
    </row>
    <row r="83" spans="2:12" x14ac:dyDescent="0.2">
      <c r="B83" s="42">
        <v>3.9249999500000001</v>
      </c>
      <c r="C83" s="42">
        <v>1.6713142399999999E-2</v>
      </c>
      <c r="E83" s="42">
        <v>3.9249999500000001</v>
      </c>
      <c r="F83" s="42">
        <v>4.3707490000000002E-2</v>
      </c>
      <c r="H83" s="42">
        <v>3.9249999500000001</v>
      </c>
      <c r="I83" s="42">
        <v>3.0650496499999999E-2</v>
      </c>
      <c r="K83" s="42">
        <v>3.9249999500000001</v>
      </c>
      <c r="L83" s="42">
        <v>2.9335618000000001E-2</v>
      </c>
    </row>
    <row r="84" spans="2:12" x14ac:dyDescent="0.2">
      <c r="B84" s="42">
        <v>3.9749998999999998</v>
      </c>
      <c r="C84" s="42">
        <v>2.8969645499999998E-2</v>
      </c>
      <c r="E84" s="42">
        <v>3.9749998999999998</v>
      </c>
      <c r="F84" s="42">
        <v>3.4741759300000001E-2</v>
      </c>
      <c r="H84" s="42">
        <v>3.9749998999999998</v>
      </c>
      <c r="I84" s="42">
        <v>2.9515027999999999E-2</v>
      </c>
      <c r="K84" s="42">
        <v>3.9749998999999998</v>
      </c>
      <c r="L84" s="42">
        <v>2.69889832E-2</v>
      </c>
    </row>
    <row r="85" spans="2:12" x14ac:dyDescent="0.2">
      <c r="B85" s="42">
        <v>4.0250000999999997</v>
      </c>
      <c r="C85" s="42">
        <v>3.11976671E-2</v>
      </c>
      <c r="E85" s="42">
        <v>4.0250000999999997</v>
      </c>
      <c r="F85" s="42">
        <v>3.2500028600000001E-2</v>
      </c>
      <c r="H85" s="42">
        <v>4.0250000999999997</v>
      </c>
      <c r="I85" s="42">
        <v>3.40563059E-2</v>
      </c>
      <c r="K85" s="42">
        <v>4.0250000999999997</v>
      </c>
      <c r="L85" s="42">
        <v>3.05092335E-2</v>
      </c>
    </row>
    <row r="86" spans="2:12" x14ac:dyDescent="0.2">
      <c r="B86" s="42">
        <v>4.0749998099999996</v>
      </c>
      <c r="C86" s="42">
        <v>1.8941164E-2</v>
      </c>
      <c r="E86" s="42">
        <v>4.0749998099999996</v>
      </c>
      <c r="F86" s="42">
        <v>2.1293163300000001E-2</v>
      </c>
      <c r="H86" s="42">
        <v>4.0749998099999996</v>
      </c>
      <c r="I86" s="42">
        <v>3.40563059E-2</v>
      </c>
      <c r="K86" s="42">
        <v>4.0749998099999996</v>
      </c>
      <c r="L86" s="42">
        <v>3.28564644E-2</v>
      </c>
    </row>
    <row r="87" spans="2:12" x14ac:dyDescent="0.2">
      <c r="B87" s="42">
        <v>4.125</v>
      </c>
      <c r="C87" s="42">
        <v>3.0083656300000001E-2</v>
      </c>
      <c r="E87" s="42">
        <v>4.125</v>
      </c>
      <c r="F87" s="42">
        <v>1.79314613E-2</v>
      </c>
      <c r="H87" s="42">
        <v>4.125</v>
      </c>
      <c r="I87" s="42">
        <v>1.8162727399999998E-2</v>
      </c>
      <c r="K87" s="42">
        <v>4.125</v>
      </c>
      <c r="L87" s="42">
        <v>4.2243599899999998E-2</v>
      </c>
    </row>
    <row r="88" spans="2:12" x14ac:dyDescent="0.2">
      <c r="B88" s="42">
        <v>4.1750001900000004</v>
      </c>
      <c r="C88" s="42">
        <v>3.11982632E-2</v>
      </c>
      <c r="E88" s="42">
        <v>4.1750001900000004</v>
      </c>
      <c r="F88" s="42">
        <v>2.3534894000000001E-2</v>
      </c>
      <c r="H88" s="42">
        <v>4.1750001900000004</v>
      </c>
      <c r="I88" s="42">
        <v>1.4757513999999999E-2</v>
      </c>
      <c r="K88" s="42">
        <v>4.1750001900000004</v>
      </c>
      <c r="L88" s="42">
        <v>3.4029483800000003E-2</v>
      </c>
    </row>
    <row r="89" spans="2:12" x14ac:dyDescent="0.2">
      <c r="B89" s="42">
        <v>4.2249999000000003</v>
      </c>
      <c r="C89" s="42">
        <v>2.11703777E-2</v>
      </c>
      <c r="E89" s="42">
        <v>4.2249999000000003</v>
      </c>
      <c r="F89" s="42">
        <v>2.1293163300000001E-2</v>
      </c>
      <c r="H89" s="42">
        <v>4.2249999000000003</v>
      </c>
      <c r="I89" s="42">
        <v>3.1785964999999999E-2</v>
      </c>
      <c r="K89" s="42">
        <v>4.2249999000000003</v>
      </c>
      <c r="L89" s="42">
        <v>1.8774867099999999E-2</v>
      </c>
    </row>
    <row r="90" spans="2:12" x14ac:dyDescent="0.2">
      <c r="B90" s="42">
        <v>4.2750000999999997</v>
      </c>
      <c r="C90" s="42">
        <v>1.7827153200000001E-2</v>
      </c>
      <c r="E90" s="42">
        <v>4.2750000999999997</v>
      </c>
      <c r="F90" s="42">
        <v>1.9052028700000001E-2</v>
      </c>
      <c r="H90" s="42">
        <v>4.2750000999999997</v>
      </c>
      <c r="I90" s="42">
        <v>2.8380155600000002E-2</v>
      </c>
      <c r="K90" s="42">
        <v>4.2750000999999997</v>
      </c>
      <c r="L90" s="42">
        <v>1.2907385800000001E-2</v>
      </c>
    </row>
    <row r="91" spans="2:12" x14ac:dyDescent="0.2">
      <c r="B91" s="42">
        <v>4.3249998099999996</v>
      </c>
      <c r="C91" s="42">
        <v>2.0055174799999999E-2</v>
      </c>
      <c r="E91" s="42">
        <v>4.3249998099999996</v>
      </c>
      <c r="F91" s="42">
        <v>2.91383266E-2</v>
      </c>
      <c r="H91" s="42">
        <v>4.3249998099999996</v>
      </c>
      <c r="I91" s="42">
        <v>1.9298195800000001E-2</v>
      </c>
      <c r="K91" s="42">
        <v>4.3249998099999996</v>
      </c>
      <c r="L91" s="42">
        <v>3.9896965E-2</v>
      </c>
    </row>
    <row r="92" spans="2:12" x14ac:dyDescent="0.2">
      <c r="B92" s="42">
        <v>4.375</v>
      </c>
      <c r="C92" s="42">
        <v>2.22837925E-2</v>
      </c>
      <c r="E92" s="42">
        <v>4.375</v>
      </c>
      <c r="F92" s="42">
        <v>2.5776028600000001E-2</v>
      </c>
      <c r="H92" s="42">
        <v>4.375</v>
      </c>
      <c r="I92" s="42">
        <v>2.4974346200000001E-2</v>
      </c>
      <c r="K92" s="42">
        <v>4.375</v>
      </c>
      <c r="L92" s="42">
        <v>5.2804946899999997E-2</v>
      </c>
    </row>
    <row r="93" spans="2:12" x14ac:dyDescent="0.2">
      <c r="B93" s="42">
        <v>4.4250001900000004</v>
      </c>
      <c r="C93" s="42">
        <v>2.0055770899999999E-2</v>
      </c>
      <c r="E93" s="42">
        <v>4.4250001900000004</v>
      </c>
      <c r="F93" s="42">
        <v>1.45685673E-2</v>
      </c>
      <c r="H93" s="42">
        <v>4.4250001900000004</v>
      </c>
      <c r="I93" s="42">
        <v>2.2704005199999999E-2</v>
      </c>
      <c r="K93" s="42">
        <v>4.4250001900000004</v>
      </c>
      <c r="L93" s="42">
        <v>2.81620026E-2</v>
      </c>
    </row>
    <row r="94" spans="2:12" x14ac:dyDescent="0.2">
      <c r="B94" s="42">
        <v>4.4749999000000003</v>
      </c>
      <c r="C94" s="42">
        <v>3.5654902500000002E-2</v>
      </c>
      <c r="E94" s="42">
        <v>4.4749999000000003</v>
      </c>
      <c r="F94" s="42">
        <v>2.9137730600000002E-2</v>
      </c>
      <c r="H94" s="42">
        <v>4.4749999000000003</v>
      </c>
      <c r="I94" s="42">
        <v>2.7244687100000001E-2</v>
      </c>
      <c r="K94" s="42">
        <v>4.4749999000000003</v>
      </c>
      <c r="L94" s="42">
        <v>3.05092335E-2</v>
      </c>
    </row>
    <row r="95" spans="2:12" x14ac:dyDescent="0.2">
      <c r="B95" s="42">
        <v>4.5250000999999997</v>
      </c>
      <c r="C95" s="42">
        <v>4.3454170200000003E-2</v>
      </c>
      <c r="E95" s="42">
        <v>4.5250000999999997</v>
      </c>
      <c r="F95" s="42">
        <v>3.5862922700000001E-2</v>
      </c>
      <c r="H95" s="42">
        <v>4.5250000999999997</v>
      </c>
      <c r="I95" s="42">
        <v>3.7462115300000001E-2</v>
      </c>
      <c r="K95" s="42">
        <v>4.5250000999999997</v>
      </c>
      <c r="L95" s="42">
        <v>3.8723349599999998E-2</v>
      </c>
    </row>
    <row r="96" spans="2:12" x14ac:dyDescent="0.2">
      <c r="B96" s="42">
        <v>4.5749998099999996</v>
      </c>
      <c r="C96" s="42">
        <v>3.11976671E-2</v>
      </c>
      <c r="E96" s="42">
        <v>4.5749998099999996</v>
      </c>
      <c r="F96" s="42">
        <v>3.13800573E-2</v>
      </c>
      <c r="H96" s="42">
        <v>4.5749998099999996</v>
      </c>
      <c r="I96" s="42">
        <v>4.0867328600000002E-2</v>
      </c>
      <c r="K96" s="42">
        <v>4.5749998099999996</v>
      </c>
      <c r="L96" s="42">
        <v>2.69889832E-2</v>
      </c>
    </row>
    <row r="97" spans="2:12" x14ac:dyDescent="0.2">
      <c r="B97" s="42">
        <v>4.625</v>
      </c>
      <c r="C97" s="42">
        <v>3.2312274000000002E-2</v>
      </c>
      <c r="E97" s="42">
        <v>4.625</v>
      </c>
      <c r="F97" s="42">
        <v>3.4741163300000003E-2</v>
      </c>
      <c r="H97" s="42">
        <v>4.625</v>
      </c>
      <c r="I97" s="42">
        <v>3.6326050800000002E-2</v>
      </c>
      <c r="K97" s="42">
        <v>4.625</v>
      </c>
      <c r="L97" s="42">
        <v>2.3468732799999999E-2</v>
      </c>
    </row>
    <row r="98" spans="2:12" x14ac:dyDescent="0.2">
      <c r="B98" s="42">
        <v>4.6750001900000004</v>
      </c>
      <c r="C98" s="42">
        <v>2.78550386E-2</v>
      </c>
      <c r="E98" s="42">
        <v>4.6750001900000004</v>
      </c>
      <c r="F98" s="42">
        <v>3.9224028600000002E-2</v>
      </c>
      <c r="H98" s="42">
        <v>4.6750001900000004</v>
      </c>
      <c r="I98" s="42">
        <v>3.1785964999999999E-2</v>
      </c>
      <c r="K98" s="42">
        <v>4.6750001900000004</v>
      </c>
      <c r="L98" s="42">
        <v>3.05092335E-2</v>
      </c>
    </row>
    <row r="99" spans="2:12" x14ac:dyDescent="0.2">
      <c r="B99" s="42">
        <v>4.7249999000000003</v>
      </c>
      <c r="C99" s="42">
        <v>1.8941164E-2</v>
      </c>
      <c r="E99" s="42">
        <v>4.7249999000000003</v>
      </c>
      <c r="F99" s="42">
        <v>3.2500624700000001E-2</v>
      </c>
      <c r="H99" s="42">
        <v>4.7249999000000003</v>
      </c>
      <c r="I99" s="42">
        <v>2.72452831E-2</v>
      </c>
      <c r="K99" s="42">
        <v>4.7249999000000003</v>
      </c>
      <c r="L99" s="42">
        <v>4.2243599899999998E-2</v>
      </c>
    </row>
    <row r="100" spans="2:12" x14ac:dyDescent="0.2">
      <c r="B100" s="42">
        <v>4.7750000999999997</v>
      </c>
      <c r="C100" s="42">
        <v>2.2284388499999998E-2</v>
      </c>
      <c r="E100" s="42">
        <v>4.7750000999999997</v>
      </c>
      <c r="F100" s="42">
        <v>1.6810894E-2</v>
      </c>
      <c r="H100" s="42">
        <v>4.7750000999999997</v>
      </c>
      <c r="I100" s="42">
        <v>2.4974346200000001E-2</v>
      </c>
      <c r="K100" s="42">
        <v>4.7750000999999997</v>
      </c>
      <c r="L100" s="42">
        <v>3.8723349599999998E-2</v>
      </c>
    </row>
    <row r="101" spans="2:12" x14ac:dyDescent="0.2">
      <c r="B101" s="42">
        <v>4.8249998099999996</v>
      </c>
      <c r="C101" s="42">
        <v>2.0055770899999999E-2</v>
      </c>
      <c r="E101" s="42">
        <v>4.8249998099999996</v>
      </c>
      <c r="F101" s="42">
        <v>1.23274326E-2</v>
      </c>
      <c r="H101" s="42">
        <v>4.8249998099999996</v>
      </c>
      <c r="I101" s="42">
        <v>2.6109218600000001E-2</v>
      </c>
      <c r="K101" s="42">
        <v>4.8249998099999996</v>
      </c>
      <c r="L101" s="42">
        <v>2.3468732799999999E-2</v>
      </c>
    </row>
    <row r="102" spans="2:12" x14ac:dyDescent="0.2">
      <c r="B102" s="42">
        <v>4.875</v>
      </c>
      <c r="C102" s="42">
        <v>1.6713142399999999E-2</v>
      </c>
      <c r="E102" s="42">
        <v>4.875</v>
      </c>
      <c r="F102" s="42">
        <v>1.12068653E-2</v>
      </c>
      <c r="H102" s="42">
        <v>4.875</v>
      </c>
      <c r="I102" s="42">
        <v>1.70278549E-2</v>
      </c>
      <c r="K102" s="42">
        <v>4.875</v>
      </c>
      <c r="L102" s="42">
        <v>1.40810013E-2</v>
      </c>
    </row>
    <row r="103" spans="2:12" x14ac:dyDescent="0.2">
      <c r="B103" s="42">
        <v>4.9250001900000004</v>
      </c>
      <c r="C103" s="42">
        <v>1.7827153200000001E-2</v>
      </c>
      <c r="E103" s="42">
        <v>4.9250001900000004</v>
      </c>
      <c r="F103" s="42">
        <v>1.3448596E-2</v>
      </c>
      <c r="H103" s="42">
        <v>4.9250001900000004</v>
      </c>
      <c r="I103" s="42">
        <v>1.2487769100000001E-2</v>
      </c>
      <c r="K103" s="42">
        <v>4.9250001900000004</v>
      </c>
      <c r="L103" s="42">
        <v>3.63767147E-2</v>
      </c>
    </row>
    <row r="104" spans="2:12" x14ac:dyDescent="0.2">
      <c r="B104" s="42">
        <v>4.9749999000000003</v>
      </c>
      <c r="C104" s="42">
        <v>2.6741027800000001E-2</v>
      </c>
      <c r="E104" s="42">
        <v>4.9749999000000003</v>
      </c>
      <c r="F104" s="42">
        <v>2.4655461300000001E-2</v>
      </c>
      <c r="H104" s="42">
        <v>4.9749999000000003</v>
      </c>
      <c r="I104" s="42">
        <v>2.61098146E-2</v>
      </c>
      <c r="K104" s="42">
        <v>4.9749999000000003</v>
      </c>
      <c r="L104" s="42">
        <v>4.8110485100000003E-2</v>
      </c>
    </row>
    <row r="105" spans="2:12" x14ac:dyDescent="0.2">
      <c r="B105" s="42">
        <v>5.0250000999999997</v>
      </c>
      <c r="C105" s="42">
        <v>4.0111541700000003E-2</v>
      </c>
      <c r="E105" s="42">
        <v>5.0250000999999997</v>
      </c>
      <c r="F105" s="42">
        <v>2.1293163300000001E-2</v>
      </c>
      <c r="H105" s="42">
        <v>5.0250000999999997</v>
      </c>
      <c r="I105" s="42">
        <v>2.8379559499999998E-2</v>
      </c>
      <c r="K105" s="42">
        <v>5.0250000999999997</v>
      </c>
      <c r="L105" s="42">
        <v>2.69889832E-2</v>
      </c>
    </row>
    <row r="106" spans="2:12" x14ac:dyDescent="0.2">
      <c r="B106" s="42">
        <v>5.0749998099999996</v>
      </c>
      <c r="C106" s="42">
        <v>4.12255526E-2</v>
      </c>
      <c r="E106" s="42">
        <v>5.0749998099999996</v>
      </c>
      <c r="F106" s="42">
        <v>1.45691633E-2</v>
      </c>
      <c r="H106" s="42">
        <v>5.0749998099999996</v>
      </c>
      <c r="I106" s="42">
        <v>2.3839473699999999E-2</v>
      </c>
      <c r="K106" s="42">
        <v>5.0749998099999996</v>
      </c>
      <c r="L106" s="42">
        <v>3.28564644E-2</v>
      </c>
    </row>
    <row r="107" spans="2:12" x14ac:dyDescent="0.2">
      <c r="B107" s="42">
        <v>5.125</v>
      </c>
      <c r="C107" s="42">
        <v>3.45402956E-2</v>
      </c>
      <c r="E107" s="42">
        <v>5.125</v>
      </c>
      <c r="F107" s="42">
        <v>1.56897306E-2</v>
      </c>
      <c r="H107" s="42">
        <v>5.125</v>
      </c>
      <c r="I107" s="42">
        <v>2.9515624000000001E-2</v>
      </c>
      <c r="K107" s="42">
        <v>5.125</v>
      </c>
      <c r="L107" s="42">
        <v>4.4590234800000003E-2</v>
      </c>
    </row>
    <row r="108" spans="2:12" x14ac:dyDescent="0.2">
      <c r="B108" s="42">
        <v>5.1750001900000004</v>
      </c>
      <c r="C108" s="42">
        <v>2.6741027800000001E-2</v>
      </c>
      <c r="E108" s="42">
        <v>5.1750001900000004</v>
      </c>
      <c r="F108" s="42">
        <v>1.56897306E-2</v>
      </c>
      <c r="H108" s="42">
        <v>5.1750001900000004</v>
      </c>
      <c r="I108" s="42">
        <v>2.38388777E-2</v>
      </c>
      <c r="K108" s="42">
        <v>5.1750001900000004</v>
      </c>
      <c r="L108" s="42">
        <v>3.5203099299999999E-2</v>
      </c>
    </row>
    <row r="109" spans="2:12" x14ac:dyDescent="0.2">
      <c r="B109" s="42">
        <v>5.2249999000000003</v>
      </c>
      <c r="C109" s="42">
        <v>4.3454170200000003E-2</v>
      </c>
      <c r="E109" s="42">
        <v>5.2249999000000003</v>
      </c>
      <c r="F109" s="42">
        <v>1.6810894E-2</v>
      </c>
      <c r="H109" s="42">
        <v>5.2249999000000003</v>
      </c>
      <c r="I109" s="42">
        <v>4.2002201099999997E-2</v>
      </c>
      <c r="K109" s="42">
        <v>5.2249999000000003</v>
      </c>
      <c r="L109" s="42">
        <v>2.69889832E-2</v>
      </c>
    </row>
    <row r="110" spans="2:12" x14ac:dyDescent="0.2">
      <c r="B110" s="42">
        <v>5.2750000999999997</v>
      </c>
      <c r="C110" s="42">
        <v>4.9024820300000001E-2</v>
      </c>
      <c r="E110" s="42">
        <v>5.2750000999999997</v>
      </c>
      <c r="F110" s="42">
        <v>2.3534297900000001E-2</v>
      </c>
      <c r="H110" s="42">
        <v>5.2750000999999997</v>
      </c>
      <c r="I110" s="42">
        <v>4.8813819899999999E-2</v>
      </c>
      <c r="K110" s="42">
        <v>5.2750000999999997</v>
      </c>
      <c r="L110" s="42">
        <v>2.4641752199999999E-2</v>
      </c>
    </row>
    <row r="111" spans="2:12" x14ac:dyDescent="0.2">
      <c r="B111" s="42">
        <v>5.3249998099999996</v>
      </c>
      <c r="C111" s="42">
        <v>3.11976671E-2</v>
      </c>
      <c r="E111" s="42">
        <v>5.3249998099999996</v>
      </c>
      <c r="F111" s="42">
        <v>2.1293163300000001E-2</v>
      </c>
      <c r="H111" s="42">
        <v>5.3249998099999996</v>
      </c>
      <c r="I111" s="42">
        <v>2.1569132800000002E-2</v>
      </c>
      <c r="K111" s="42">
        <v>5.3249998099999996</v>
      </c>
      <c r="L111" s="42">
        <v>2.8162598600000002E-2</v>
      </c>
    </row>
    <row r="112" spans="2:12" x14ac:dyDescent="0.2">
      <c r="B112" s="42">
        <v>5.375</v>
      </c>
      <c r="C112" s="42">
        <v>3.11976671E-2</v>
      </c>
      <c r="E112" s="42">
        <v>5.375</v>
      </c>
      <c r="F112" s="42">
        <v>2.6897192E-2</v>
      </c>
      <c r="H112" s="42">
        <v>5.375</v>
      </c>
      <c r="I112" s="42">
        <v>2.15685368E-2</v>
      </c>
      <c r="K112" s="42">
        <v>5.375</v>
      </c>
      <c r="L112" s="42">
        <v>2.4642348299999998E-2</v>
      </c>
    </row>
    <row r="113" spans="2:12" x14ac:dyDescent="0.2">
      <c r="B113" s="42">
        <v>5.4250001900000004</v>
      </c>
      <c r="C113" s="42">
        <v>3.2312274000000002E-2</v>
      </c>
      <c r="E113" s="42">
        <v>5.4250001900000004</v>
      </c>
      <c r="F113" s="42">
        <v>3.9224028600000002E-2</v>
      </c>
      <c r="H113" s="42">
        <v>5.4250001900000004</v>
      </c>
      <c r="I113" s="42">
        <v>2.38388777E-2</v>
      </c>
      <c r="K113" s="42">
        <v>5.4250001900000004</v>
      </c>
      <c r="L113" s="42">
        <v>1.7601251599999999E-2</v>
      </c>
    </row>
    <row r="114" spans="2:12" x14ac:dyDescent="0.2">
      <c r="B114" s="42">
        <v>5.4749999000000003</v>
      </c>
      <c r="C114" s="42">
        <v>3.0083656300000001E-2</v>
      </c>
      <c r="E114" s="42">
        <v>5.4749999000000003</v>
      </c>
      <c r="F114" s="42">
        <v>3.2500028600000001E-2</v>
      </c>
      <c r="H114" s="42">
        <v>5.4749999000000003</v>
      </c>
      <c r="I114" s="42">
        <v>1.58929825E-2</v>
      </c>
      <c r="K114" s="42">
        <v>5.4749999000000003</v>
      </c>
      <c r="L114" s="42">
        <v>3.05092335E-2</v>
      </c>
    </row>
    <row r="115" spans="2:12" x14ac:dyDescent="0.2">
      <c r="B115" s="42">
        <v>5.5250000999999997</v>
      </c>
      <c r="C115" s="42">
        <v>2.6741027800000001E-2</v>
      </c>
      <c r="E115" s="42">
        <v>5.5250000999999997</v>
      </c>
      <c r="F115" s="42">
        <v>3.5862922700000001E-2</v>
      </c>
      <c r="H115" s="42">
        <v>5.5250000999999997</v>
      </c>
      <c r="I115" s="42">
        <v>2.61098146E-2</v>
      </c>
      <c r="K115" s="42">
        <v>5.5250000999999997</v>
      </c>
      <c r="L115" s="42">
        <v>3.05092335E-2</v>
      </c>
    </row>
    <row r="116" spans="2:12" x14ac:dyDescent="0.2">
      <c r="B116" s="42">
        <v>5.5749998099999996</v>
      </c>
      <c r="C116" s="42">
        <v>2.3398399399999999E-2</v>
      </c>
      <c r="E116" s="42">
        <v>5.5749998099999996</v>
      </c>
      <c r="F116" s="42">
        <v>3.5862326600000001E-2</v>
      </c>
      <c r="H116" s="42">
        <v>5.5749998099999996</v>
      </c>
      <c r="I116" s="42">
        <v>3.7462115300000001E-2</v>
      </c>
      <c r="K116" s="42">
        <v>5.5749998099999996</v>
      </c>
      <c r="L116" s="42">
        <v>4.1069984400000002E-2</v>
      </c>
    </row>
    <row r="117" spans="2:12" x14ac:dyDescent="0.2">
      <c r="B117" s="42">
        <v>5.625</v>
      </c>
      <c r="C117" s="42">
        <v>2.4512410200000001E-2</v>
      </c>
      <c r="E117" s="42">
        <v>5.625</v>
      </c>
      <c r="F117" s="42">
        <v>2.4654865299999999E-2</v>
      </c>
      <c r="H117" s="42">
        <v>5.625</v>
      </c>
      <c r="I117" s="42">
        <v>3.7461519200000001E-2</v>
      </c>
      <c r="K117" s="42">
        <v>5.625</v>
      </c>
      <c r="L117" s="42">
        <v>4.3417215299999999E-2</v>
      </c>
    </row>
    <row r="118" spans="2:12" x14ac:dyDescent="0.2">
      <c r="B118" s="42">
        <v>5.6750001900000004</v>
      </c>
      <c r="C118" s="42">
        <v>2.6741027800000001E-2</v>
      </c>
      <c r="E118" s="42">
        <v>5.6750001900000004</v>
      </c>
      <c r="F118" s="42">
        <v>2.5776028600000001E-2</v>
      </c>
      <c r="H118" s="42">
        <v>5.6750001900000004</v>
      </c>
      <c r="I118" s="42">
        <v>3.8596391700000003E-2</v>
      </c>
      <c r="K118" s="42">
        <v>5.6750001900000004</v>
      </c>
      <c r="L118" s="42">
        <v>2.58159637E-2</v>
      </c>
    </row>
    <row r="119" spans="2:12" x14ac:dyDescent="0.2">
      <c r="B119" s="42">
        <v>5.7249999000000003</v>
      </c>
      <c r="C119" s="42">
        <v>3.0083656300000001E-2</v>
      </c>
      <c r="E119" s="42">
        <v>5.7249999000000003</v>
      </c>
      <c r="F119" s="42">
        <v>2.1293759299999999E-2</v>
      </c>
      <c r="H119" s="42">
        <v>5.7249999000000003</v>
      </c>
      <c r="I119" s="42">
        <v>2.61098146E-2</v>
      </c>
      <c r="K119" s="42">
        <v>5.7249999000000003</v>
      </c>
      <c r="L119" s="42">
        <v>3.8723349599999998E-2</v>
      </c>
    </row>
    <row r="120" spans="2:12" x14ac:dyDescent="0.2">
      <c r="B120" s="42">
        <v>5.7750000999999997</v>
      </c>
      <c r="C120" s="42">
        <v>2.6741027800000001E-2</v>
      </c>
      <c r="E120" s="42">
        <v>5.7750000999999997</v>
      </c>
      <c r="F120" s="42">
        <v>1.79314613E-2</v>
      </c>
      <c r="H120" s="42">
        <v>5.7750000999999997</v>
      </c>
      <c r="I120" s="42">
        <v>2.0433664300000001E-2</v>
      </c>
      <c r="K120" s="42">
        <v>5.7750000999999997</v>
      </c>
      <c r="L120" s="42">
        <v>3.4029483800000003E-2</v>
      </c>
    </row>
    <row r="121" spans="2:12" x14ac:dyDescent="0.2">
      <c r="B121" s="42">
        <v>5.8249998099999996</v>
      </c>
      <c r="C121" s="42">
        <v>1.33705139E-2</v>
      </c>
      <c r="E121" s="42">
        <v>5.8249998099999996</v>
      </c>
      <c r="F121" s="42">
        <v>2.0172596000000001E-2</v>
      </c>
      <c r="H121" s="42">
        <v>5.8249998099999996</v>
      </c>
      <c r="I121" s="42">
        <v>1.58929825E-2</v>
      </c>
      <c r="K121" s="42">
        <v>5.8249998099999996</v>
      </c>
      <c r="L121" s="42">
        <v>2.69889832E-2</v>
      </c>
    </row>
    <row r="122" spans="2:12" x14ac:dyDescent="0.2">
      <c r="B122" s="42">
        <v>5.875</v>
      </c>
      <c r="C122" s="42">
        <v>2.1169781700000001E-2</v>
      </c>
      <c r="E122" s="42">
        <v>5.875</v>
      </c>
      <c r="F122" s="42">
        <v>2.1293163300000001E-2</v>
      </c>
      <c r="H122" s="42">
        <v>5.875</v>
      </c>
      <c r="I122" s="42">
        <v>1.58929825E-2</v>
      </c>
      <c r="K122" s="42">
        <v>5.875</v>
      </c>
      <c r="L122" s="42">
        <v>2.5815367700000001E-2</v>
      </c>
    </row>
    <row r="123" spans="2:12" x14ac:dyDescent="0.2">
      <c r="B123" s="42">
        <v>5.9250001900000004</v>
      </c>
      <c r="C123" s="42">
        <v>2.4512410200000001E-2</v>
      </c>
      <c r="E123" s="42">
        <v>5.9250001900000004</v>
      </c>
      <c r="F123" s="42">
        <v>1.9051432600000001E-2</v>
      </c>
      <c r="H123" s="42">
        <v>5.9250001900000004</v>
      </c>
      <c r="I123" s="42">
        <v>2.2704005199999999E-2</v>
      </c>
      <c r="K123" s="42">
        <v>5.9250001900000004</v>
      </c>
      <c r="L123" s="42">
        <v>1.99484825E-2</v>
      </c>
    </row>
    <row r="124" spans="2:12" x14ac:dyDescent="0.2">
      <c r="B124" s="42">
        <v>5.9749999000000003</v>
      </c>
      <c r="C124" s="42">
        <v>2.22837925E-2</v>
      </c>
      <c r="E124" s="42">
        <v>5.9749999000000003</v>
      </c>
      <c r="F124" s="42">
        <v>1.79314613E-2</v>
      </c>
      <c r="H124" s="42">
        <v>5.9749999000000003</v>
      </c>
      <c r="I124" s="42">
        <v>2.0433664300000001E-2</v>
      </c>
      <c r="K124" s="42">
        <v>5.9749999000000003</v>
      </c>
      <c r="L124" s="42">
        <v>3.5203099299999999E-2</v>
      </c>
    </row>
    <row r="125" spans="2:12" x14ac:dyDescent="0.2">
      <c r="B125" s="42">
        <v>6.0250000999999997</v>
      </c>
      <c r="C125" s="42">
        <v>2.6741027800000001E-2</v>
      </c>
      <c r="E125" s="42">
        <v>6.0250000999999997</v>
      </c>
      <c r="F125" s="42">
        <v>2.4655461300000001E-2</v>
      </c>
      <c r="H125" s="42">
        <v>6.0250000999999997</v>
      </c>
      <c r="I125" s="42">
        <v>1.24871731E-2</v>
      </c>
      <c r="K125" s="42">
        <v>6.0250000999999997</v>
      </c>
      <c r="L125" s="42">
        <v>2.4641752199999999E-2</v>
      </c>
    </row>
    <row r="126" spans="2:12" x14ac:dyDescent="0.2">
      <c r="B126" s="42">
        <v>6.0749998099999996</v>
      </c>
      <c r="C126" s="42">
        <v>2.78556347E-2</v>
      </c>
      <c r="E126" s="42">
        <v>6.0749998099999996</v>
      </c>
      <c r="F126" s="42">
        <v>1.7930865300000001E-2</v>
      </c>
      <c r="H126" s="42">
        <v>6.0749998099999996</v>
      </c>
      <c r="I126" s="42">
        <v>4.5406818399999996E-3</v>
      </c>
      <c r="K126" s="42">
        <v>6.0749998099999996</v>
      </c>
      <c r="L126" s="42">
        <v>1.5254616699999999E-2</v>
      </c>
    </row>
    <row r="127" spans="2:12" x14ac:dyDescent="0.2">
      <c r="B127" s="42">
        <v>6.125</v>
      </c>
      <c r="C127" s="42">
        <v>3.3426284799999997E-2</v>
      </c>
      <c r="E127" s="42">
        <v>6.125</v>
      </c>
      <c r="F127" s="42">
        <v>2.2414326700000001E-2</v>
      </c>
      <c r="H127" s="42">
        <v>6.125</v>
      </c>
      <c r="I127" s="42">
        <v>1.24871731E-2</v>
      </c>
      <c r="K127" s="42">
        <v>6.125</v>
      </c>
      <c r="L127" s="42">
        <v>2.3468732799999999E-2</v>
      </c>
    </row>
    <row r="128" spans="2:12" x14ac:dyDescent="0.2">
      <c r="B128" s="42">
        <v>6.1750001900000004</v>
      </c>
      <c r="C128" s="42">
        <v>2.6740431799999999E-2</v>
      </c>
      <c r="E128" s="42">
        <v>6.1750001900000004</v>
      </c>
      <c r="F128" s="42">
        <v>2.6896595999999998E-2</v>
      </c>
      <c r="H128" s="42">
        <v>6.1750001900000004</v>
      </c>
      <c r="I128" s="42">
        <v>2.61098146E-2</v>
      </c>
      <c r="K128" s="42">
        <v>6.1750001900000004</v>
      </c>
      <c r="L128" s="42">
        <v>1.99484825E-2</v>
      </c>
    </row>
    <row r="129" spans="2:12" x14ac:dyDescent="0.2">
      <c r="B129" s="42">
        <v>6.2249999000000003</v>
      </c>
      <c r="C129" s="42">
        <v>3.45402956E-2</v>
      </c>
      <c r="E129" s="42">
        <v>6.2249999000000003</v>
      </c>
      <c r="F129" s="42">
        <v>2.0172596000000001E-2</v>
      </c>
      <c r="H129" s="42">
        <v>6.2249999000000003</v>
      </c>
      <c r="I129" s="42">
        <v>2.61098146E-2</v>
      </c>
      <c r="K129" s="42">
        <v>6.2249999000000003</v>
      </c>
      <c r="L129" s="42">
        <v>1.8774867099999999E-2</v>
      </c>
    </row>
    <row r="130" spans="2:12" x14ac:dyDescent="0.2">
      <c r="B130" s="42">
        <v>6.2750000999999997</v>
      </c>
      <c r="C130" s="42">
        <v>4.0111541700000003E-2</v>
      </c>
      <c r="E130" s="42">
        <v>6.2750000999999997</v>
      </c>
      <c r="F130" s="42">
        <v>2.4655461300000001E-2</v>
      </c>
      <c r="H130" s="42">
        <v>6.2750000999999997</v>
      </c>
      <c r="I130" s="42">
        <v>3.5191178300000001E-2</v>
      </c>
      <c r="K130" s="42">
        <v>6.2750000999999997</v>
      </c>
      <c r="L130" s="42">
        <v>2.81620026E-2</v>
      </c>
    </row>
    <row r="131" spans="2:12" x14ac:dyDescent="0.2">
      <c r="B131" s="42">
        <v>6.3249998099999996</v>
      </c>
      <c r="C131" s="42">
        <v>4.12255526E-2</v>
      </c>
      <c r="E131" s="42">
        <v>6.3249998099999996</v>
      </c>
      <c r="F131" s="42">
        <v>2.1293163300000001E-2</v>
      </c>
      <c r="H131" s="42">
        <v>6.3249998099999996</v>
      </c>
      <c r="I131" s="42">
        <v>3.40563059E-2</v>
      </c>
      <c r="K131" s="42">
        <v>6.3249998099999996</v>
      </c>
      <c r="L131" s="42">
        <v>3.5203099299999999E-2</v>
      </c>
    </row>
    <row r="132" spans="2:12" x14ac:dyDescent="0.2">
      <c r="B132" s="42">
        <v>6.375</v>
      </c>
      <c r="C132" s="42">
        <v>3.6768913299999997E-2</v>
      </c>
      <c r="E132" s="42">
        <v>6.375</v>
      </c>
      <c r="F132" s="42">
        <v>1.9052028700000001E-2</v>
      </c>
      <c r="H132" s="42">
        <v>6.375</v>
      </c>
      <c r="I132" s="42">
        <v>1.3622641600000001E-2</v>
      </c>
      <c r="K132" s="42">
        <v>6.375</v>
      </c>
      <c r="L132" s="42">
        <v>2.9336214100000001E-2</v>
      </c>
    </row>
    <row r="133" spans="2:12" x14ac:dyDescent="0.2">
      <c r="B133" s="42">
        <v>6.4250001900000004</v>
      </c>
      <c r="C133" s="42">
        <v>1.8941164E-2</v>
      </c>
      <c r="E133" s="42">
        <v>6.4250001900000004</v>
      </c>
      <c r="F133" s="42">
        <v>2.0172596000000001E-2</v>
      </c>
      <c r="H133" s="42">
        <v>6.4250001900000004</v>
      </c>
      <c r="I133" s="42">
        <v>6.8110227600000003E-3</v>
      </c>
      <c r="K133" s="42">
        <v>6.4250001900000004</v>
      </c>
      <c r="L133" s="42">
        <v>2.1122097999999999E-2</v>
      </c>
    </row>
    <row r="134" spans="2:12" x14ac:dyDescent="0.2">
      <c r="B134" s="42">
        <v>6.4749999000000003</v>
      </c>
      <c r="C134" s="42">
        <v>2.2284388499999998E-2</v>
      </c>
      <c r="E134" s="42">
        <v>6.4749999000000003</v>
      </c>
      <c r="F134" s="42">
        <v>1.79314613E-2</v>
      </c>
      <c r="H134" s="42">
        <v>6.4749999000000003</v>
      </c>
      <c r="I134" s="42">
        <v>1.70278549E-2</v>
      </c>
      <c r="K134" s="42">
        <v>6.4749999000000003</v>
      </c>
      <c r="L134" s="42">
        <v>2.4641752199999999E-2</v>
      </c>
    </row>
    <row r="135" spans="2:12" x14ac:dyDescent="0.2">
      <c r="B135" s="42">
        <v>6.5250000999999997</v>
      </c>
      <c r="C135" s="42">
        <v>2.78556347E-2</v>
      </c>
      <c r="E135" s="42">
        <v>6.5250000999999997</v>
      </c>
      <c r="F135" s="42">
        <v>2.1293163300000001E-2</v>
      </c>
      <c r="H135" s="42">
        <v>6.5250000999999997</v>
      </c>
      <c r="I135" s="42">
        <v>2.8380155600000002E-2</v>
      </c>
      <c r="K135" s="42">
        <v>6.5250000999999997</v>
      </c>
      <c r="L135" s="42">
        <v>2.5815367700000001E-2</v>
      </c>
    </row>
    <row r="136" spans="2:12" x14ac:dyDescent="0.2">
      <c r="B136" s="42">
        <v>6.5749998099999996</v>
      </c>
      <c r="C136" s="42">
        <v>3.45402956E-2</v>
      </c>
      <c r="E136" s="42">
        <v>6.5749998099999996</v>
      </c>
      <c r="F136" s="42">
        <v>2.5776028600000001E-2</v>
      </c>
      <c r="H136" s="42">
        <v>6.5749998099999996</v>
      </c>
      <c r="I136" s="42">
        <v>2.61098146E-2</v>
      </c>
      <c r="K136" s="42">
        <v>6.5749998099999996</v>
      </c>
      <c r="L136" s="42">
        <v>1.7601847600000001E-2</v>
      </c>
    </row>
    <row r="137" spans="2:12" x14ac:dyDescent="0.2">
      <c r="B137" s="42">
        <v>6.625</v>
      </c>
      <c r="C137" s="42">
        <v>3.5654306400000002E-2</v>
      </c>
      <c r="E137" s="42">
        <v>6.625</v>
      </c>
      <c r="F137" s="42">
        <v>2.2414326700000001E-2</v>
      </c>
      <c r="H137" s="42">
        <v>6.625</v>
      </c>
      <c r="I137" s="42">
        <v>2.9515027999999999E-2</v>
      </c>
      <c r="K137" s="42">
        <v>6.625</v>
      </c>
      <c r="L137" s="42">
        <v>2.2295117400000002E-2</v>
      </c>
    </row>
    <row r="138" spans="2:12" x14ac:dyDescent="0.2">
      <c r="B138" s="42">
        <v>6.6750001900000004</v>
      </c>
      <c r="C138" s="42">
        <v>3.2311677900000002E-2</v>
      </c>
      <c r="E138" s="42">
        <v>6.6750001900000004</v>
      </c>
      <c r="F138" s="42">
        <v>1.7930865300000001E-2</v>
      </c>
      <c r="H138" s="42">
        <v>6.6750001900000004</v>
      </c>
      <c r="I138" s="42">
        <v>2.4974346200000001E-2</v>
      </c>
      <c r="K138" s="42">
        <v>6.6750001900000004</v>
      </c>
      <c r="L138" s="42">
        <v>2.5815367700000001E-2</v>
      </c>
    </row>
    <row r="139" spans="2:12" x14ac:dyDescent="0.2">
      <c r="B139" s="42">
        <v>6.7249999000000003</v>
      </c>
      <c r="C139" s="42">
        <v>3.5654902500000002E-2</v>
      </c>
      <c r="E139" s="42">
        <v>6.7249999000000003</v>
      </c>
      <c r="F139" s="42">
        <v>1.56897306E-2</v>
      </c>
      <c r="H139" s="42">
        <v>6.7249999000000003</v>
      </c>
      <c r="I139" s="42">
        <v>1.7028451E-2</v>
      </c>
      <c r="K139" s="42">
        <v>6.7249999000000003</v>
      </c>
      <c r="L139" s="42">
        <v>2.1122097999999999E-2</v>
      </c>
    </row>
    <row r="140" spans="2:12" x14ac:dyDescent="0.2">
      <c r="B140" s="42">
        <v>6.7750000999999997</v>
      </c>
      <c r="C140" s="42">
        <v>3.5654902500000002E-2</v>
      </c>
      <c r="E140" s="42">
        <v>6.7750000999999997</v>
      </c>
      <c r="F140" s="42">
        <v>1.6810894E-2</v>
      </c>
      <c r="H140" s="42">
        <v>6.7750000999999997</v>
      </c>
      <c r="I140" s="42">
        <v>1.81633234E-2</v>
      </c>
      <c r="K140" s="42">
        <v>6.7750000999999997</v>
      </c>
      <c r="L140" s="42">
        <v>2.1122097999999999E-2</v>
      </c>
    </row>
    <row r="141" spans="2:12" x14ac:dyDescent="0.2">
      <c r="B141" s="42">
        <v>6.8249998099999996</v>
      </c>
      <c r="C141" s="42">
        <v>4.2339563400000002E-2</v>
      </c>
      <c r="E141" s="42">
        <v>6.8249998099999996</v>
      </c>
      <c r="F141" s="42">
        <v>2.6896595999999998E-2</v>
      </c>
      <c r="H141" s="42">
        <v>6.8249998099999996</v>
      </c>
      <c r="I141" s="42">
        <v>3.0649900399999999E-2</v>
      </c>
      <c r="K141" s="42">
        <v>6.8249998099999996</v>
      </c>
      <c r="L141" s="42">
        <v>1.9947886500000001E-2</v>
      </c>
    </row>
    <row r="142" spans="2:12" x14ac:dyDescent="0.2">
      <c r="B142" s="42">
        <v>6.875</v>
      </c>
      <c r="C142" s="42">
        <v>4.12255526E-2</v>
      </c>
      <c r="E142" s="42">
        <v>6.875</v>
      </c>
      <c r="F142" s="42">
        <v>2.2413730600000001E-2</v>
      </c>
      <c r="H142" s="42">
        <v>6.875</v>
      </c>
      <c r="I142" s="42">
        <v>3.0650496499999999E-2</v>
      </c>
      <c r="K142" s="42">
        <v>6.875</v>
      </c>
      <c r="L142" s="42">
        <v>2.1121501899999999E-2</v>
      </c>
    </row>
    <row r="143" spans="2:12" x14ac:dyDescent="0.2">
      <c r="B143" s="42">
        <v>6.9250001900000004</v>
      </c>
      <c r="C143" s="42">
        <v>3.2311677900000002E-2</v>
      </c>
      <c r="E143" s="42">
        <v>6.9250001900000004</v>
      </c>
      <c r="F143" s="42">
        <v>1.6810298000000001E-2</v>
      </c>
      <c r="H143" s="42">
        <v>6.9250001900000004</v>
      </c>
      <c r="I143" s="42">
        <v>2.2704601299999998E-2</v>
      </c>
      <c r="K143" s="42">
        <v>6.9250001900000004</v>
      </c>
      <c r="L143" s="42">
        <v>1.7601847600000001E-2</v>
      </c>
    </row>
    <row r="144" spans="2:12" x14ac:dyDescent="0.2">
      <c r="B144" s="42">
        <v>6.9749999000000003</v>
      </c>
      <c r="C144" s="42">
        <v>4.7910809499999998E-2</v>
      </c>
      <c r="E144" s="42">
        <v>6.9749999000000003</v>
      </c>
      <c r="F144" s="42">
        <v>1.9052028700000001E-2</v>
      </c>
      <c r="H144" s="42">
        <v>6.9749999000000003</v>
      </c>
      <c r="I144" s="42">
        <v>2.3839473699999999E-2</v>
      </c>
      <c r="K144" s="42">
        <v>6.9749999000000003</v>
      </c>
      <c r="L144" s="42">
        <v>1.40810013E-2</v>
      </c>
    </row>
    <row r="145" spans="2:12" x14ac:dyDescent="0.2">
      <c r="B145" s="42">
        <v>7.0250000999999997</v>
      </c>
      <c r="C145" s="42">
        <v>5.7939290999999997E-2</v>
      </c>
      <c r="E145" s="42">
        <v>7.0250000999999997</v>
      </c>
      <c r="F145" s="42">
        <v>2.6897192E-2</v>
      </c>
      <c r="H145" s="42">
        <v>7.0250000999999997</v>
      </c>
      <c r="I145" s="42">
        <v>2.4974346200000001E-2</v>
      </c>
      <c r="K145" s="42">
        <v>7.0250000999999997</v>
      </c>
      <c r="L145" s="42">
        <v>2.5815367700000001E-2</v>
      </c>
    </row>
    <row r="146" spans="2:12" x14ac:dyDescent="0.2">
      <c r="B146" s="42">
        <v>7.0749998099999996</v>
      </c>
      <c r="C146" s="42">
        <v>4.5682191800000001E-2</v>
      </c>
      <c r="E146" s="42">
        <v>7.0749998099999996</v>
      </c>
      <c r="F146" s="42">
        <v>2.8017163300000002E-2</v>
      </c>
      <c r="H146" s="42">
        <v>7.0749998099999996</v>
      </c>
      <c r="I146" s="42">
        <v>2.6109218600000001E-2</v>
      </c>
      <c r="K146" s="42">
        <v>7.0749998099999996</v>
      </c>
      <c r="L146" s="42">
        <v>4.5763850199999997E-2</v>
      </c>
    </row>
    <row r="147" spans="2:12" x14ac:dyDescent="0.2">
      <c r="B147" s="42">
        <v>7.125</v>
      </c>
      <c r="C147" s="42">
        <v>4.3453574199999997E-2</v>
      </c>
      <c r="E147" s="42">
        <v>7.125</v>
      </c>
      <c r="F147" s="42">
        <v>2.2413730600000001E-2</v>
      </c>
      <c r="H147" s="42">
        <v>7.125</v>
      </c>
      <c r="I147" s="42">
        <v>2.6109218600000001E-2</v>
      </c>
      <c r="K147" s="42">
        <v>7.125</v>
      </c>
      <c r="L147" s="42">
        <v>3.7549734100000003E-2</v>
      </c>
    </row>
    <row r="148" spans="2:12" x14ac:dyDescent="0.2">
      <c r="B148" s="42">
        <v>7.1750001900000004</v>
      </c>
      <c r="C148" s="42">
        <v>4.1226148599999998E-2</v>
      </c>
      <c r="E148" s="42">
        <v>7.1750001900000004</v>
      </c>
      <c r="F148" s="42">
        <v>3.13800573E-2</v>
      </c>
      <c r="H148" s="42">
        <v>7.1750001900000004</v>
      </c>
      <c r="I148" s="42">
        <v>2.0433664300000001E-2</v>
      </c>
      <c r="K148" s="42">
        <v>7.1750001900000004</v>
      </c>
      <c r="L148" s="42">
        <v>1.8775463100000001E-2</v>
      </c>
    </row>
    <row r="149" spans="2:12" x14ac:dyDescent="0.2">
      <c r="B149" s="42">
        <v>7.2249999000000003</v>
      </c>
      <c r="C149" s="42">
        <v>3.3426284799999997E-2</v>
      </c>
      <c r="E149" s="42">
        <v>7.2249999000000003</v>
      </c>
      <c r="F149" s="42">
        <v>2.2413730600000001E-2</v>
      </c>
      <c r="H149" s="42">
        <v>7.2249999000000003</v>
      </c>
      <c r="I149" s="42">
        <v>2.0433664300000001E-2</v>
      </c>
      <c r="K149" s="42">
        <v>7.2249999000000003</v>
      </c>
      <c r="L149" s="42">
        <v>3.1682848899999998E-2</v>
      </c>
    </row>
    <row r="150" spans="2:12" x14ac:dyDescent="0.2">
      <c r="B150" s="42">
        <v>7.2750000999999997</v>
      </c>
      <c r="C150" s="42">
        <v>4.0110945699999997E-2</v>
      </c>
      <c r="E150" s="42">
        <v>7.2750000999999997</v>
      </c>
      <c r="F150" s="42">
        <v>2.8017163300000002E-2</v>
      </c>
      <c r="H150" s="42">
        <v>7.2750000999999997</v>
      </c>
      <c r="I150" s="42">
        <v>2.72452831E-2</v>
      </c>
      <c r="K150" s="42">
        <v>7.2750000999999997</v>
      </c>
      <c r="L150" s="42">
        <v>2.81620026E-2</v>
      </c>
    </row>
    <row r="151" spans="2:12" x14ac:dyDescent="0.2">
      <c r="B151" s="42">
        <v>7.3249998099999996</v>
      </c>
      <c r="C151" s="42">
        <v>3.6768913299999997E-2</v>
      </c>
      <c r="E151" s="42">
        <v>7.3249998099999996</v>
      </c>
      <c r="F151" s="42">
        <v>2.80177593E-2</v>
      </c>
      <c r="H151" s="42">
        <v>7.3249998099999996</v>
      </c>
      <c r="I151" s="42">
        <v>1.81633234E-2</v>
      </c>
      <c r="K151" s="42">
        <v>7.3249998099999996</v>
      </c>
      <c r="L151" s="42">
        <v>1.2907981900000001E-2</v>
      </c>
    </row>
    <row r="152" spans="2:12" x14ac:dyDescent="0.2">
      <c r="B152" s="42">
        <v>7.375</v>
      </c>
      <c r="C152" s="42">
        <v>2.3398399399999999E-2</v>
      </c>
      <c r="E152" s="42">
        <v>7.375</v>
      </c>
      <c r="F152" s="42">
        <v>2.5776028600000001E-2</v>
      </c>
      <c r="H152" s="42">
        <v>7.375</v>
      </c>
      <c r="I152" s="42">
        <v>1.9298195800000001E-2</v>
      </c>
      <c r="K152" s="42">
        <v>7.375</v>
      </c>
      <c r="L152" s="42">
        <v>1.99484825E-2</v>
      </c>
    </row>
    <row r="153" spans="2:12" x14ac:dyDescent="0.2">
      <c r="B153" s="42">
        <v>7.4250001900000004</v>
      </c>
      <c r="C153" s="42">
        <v>2.89690495E-2</v>
      </c>
      <c r="E153" s="42">
        <v>7.4250001900000004</v>
      </c>
      <c r="F153" s="42">
        <v>3.3621192000000001E-2</v>
      </c>
      <c r="H153" s="42">
        <v>7.4250001900000004</v>
      </c>
      <c r="I153" s="42">
        <v>2.4974346200000001E-2</v>
      </c>
      <c r="K153" s="42">
        <v>7.4250001900000004</v>
      </c>
      <c r="L153" s="42">
        <v>2.9335618000000001E-2</v>
      </c>
    </row>
    <row r="154" spans="2:12" x14ac:dyDescent="0.2">
      <c r="B154" s="42">
        <v>7.4749999000000003</v>
      </c>
      <c r="C154" s="42">
        <v>3.5654902500000002E-2</v>
      </c>
      <c r="E154" s="42">
        <v>7.4749999000000003</v>
      </c>
      <c r="F154" s="42">
        <v>2.1293163300000001E-2</v>
      </c>
      <c r="H154" s="42">
        <v>7.4749999000000003</v>
      </c>
      <c r="I154" s="42">
        <v>1.9298195800000001E-2</v>
      </c>
      <c r="K154" s="42">
        <v>7.4749999000000003</v>
      </c>
      <c r="L154" s="42">
        <v>3.1682848899999998E-2</v>
      </c>
    </row>
    <row r="155" spans="2:12" x14ac:dyDescent="0.2">
      <c r="B155" s="42">
        <v>7.5250000999999997</v>
      </c>
      <c r="C155" s="42">
        <v>3.4540891599999998E-2</v>
      </c>
      <c r="E155" s="42">
        <v>7.5250000999999997</v>
      </c>
      <c r="F155" s="42">
        <v>2.1293163300000001E-2</v>
      </c>
      <c r="H155" s="42">
        <v>7.5250000999999997</v>
      </c>
      <c r="I155" s="42">
        <v>1.7028451E-2</v>
      </c>
      <c r="K155" s="42">
        <v>7.5250000999999997</v>
      </c>
      <c r="L155" s="42">
        <v>3.05092335E-2</v>
      </c>
    </row>
    <row r="156" spans="2:12" x14ac:dyDescent="0.2">
      <c r="B156" s="42">
        <v>7.5749998099999996</v>
      </c>
      <c r="C156" s="42">
        <v>2.1169781700000001E-2</v>
      </c>
      <c r="E156" s="42">
        <v>7.5749998099999996</v>
      </c>
      <c r="F156" s="42">
        <v>3.13800573E-2</v>
      </c>
      <c r="H156" s="42">
        <v>7.5749998099999996</v>
      </c>
      <c r="I156" s="42">
        <v>1.7028451E-2</v>
      </c>
      <c r="K156" s="42">
        <v>7.5749998099999996</v>
      </c>
      <c r="L156" s="42">
        <v>2.1121501899999999E-2</v>
      </c>
    </row>
    <row r="157" spans="2:12" x14ac:dyDescent="0.2">
      <c r="B157" s="42">
        <v>7.625</v>
      </c>
      <c r="C157" s="42">
        <v>1.7827153200000001E-2</v>
      </c>
      <c r="E157" s="42">
        <v>7.625</v>
      </c>
      <c r="F157" s="42">
        <v>2.3534297900000001E-2</v>
      </c>
      <c r="H157" s="42">
        <v>7.625</v>
      </c>
      <c r="I157" s="42">
        <v>1.4757513999999999E-2</v>
      </c>
      <c r="K157" s="42">
        <v>7.625</v>
      </c>
      <c r="L157" s="42">
        <v>1.8774867099999999E-2</v>
      </c>
    </row>
    <row r="158" spans="2:12" x14ac:dyDescent="0.2">
      <c r="B158" s="42">
        <v>7.6750001900000004</v>
      </c>
      <c r="C158" s="42">
        <v>3.3426284799999997E-2</v>
      </c>
      <c r="E158" s="42">
        <v>7.6750001900000004</v>
      </c>
      <c r="F158" s="42">
        <v>1.6810298000000001E-2</v>
      </c>
      <c r="H158" s="42">
        <v>7.6750001900000004</v>
      </c>
      <c r="I158" s="42">
        <v>1.3622045500000001E-2</v>
      </c>
      <c r="K158" s="42">
        <v>7.6750001900000004</v>
      </c>
      <c r="L158" s="42">
        <v>3.5203099299999999E-2</v>
      </c>
    </row>
    <row r="159" spans="2:12" x14ac:dyDescent="0.2">
      <c r="B159" s="42">
        <v>7.7249999000000003</v>
      </c>
      <c r="C159" s="42">
        <v>3.6768913299999997E-2</v>
      </c>
      <c r="E159" s="42">
        <v>7.7249999000000003</v>
      </c>
      <c r="F159" s="42">
        <v>4.25869226E-2</v>
      </c>
      <c r="H159" s="42">
        <v>7.7249999000000003</v>
      </c>
      <c r="I159" s="42">
        <v>1.70278549E-2</v>
      </c>
      <c r="K159" s="42">
        <v>7.7249999000000003</v>
      </c>
      <c r="L159" s="42">
        <v>4.1070580500000002E-2</v>
      </c>
    </row>
    <row r="160" spans="2:12" x14ac:dyDescent="0.2">
      <c r="B160" s="42">
        <v>7.7750000999999997</v>
      </c>
      <c r="C160" s="42">
        <v>4.12255526E-2</v>
      </c>
      <c r="E160" s="42">
        <v>7.7750000999999997</v>
      </c>
      <c r="F160" s="42">
        <v>4.3707490000000002E-2</v>
      </c>
      <c r="H160" s="42">
        <v>7.7750000999999997</v>
      </c>
      <c r="I160" s="42">
        <v>3.1785964999999999E-2</v>
      </c>
      <c r="K160" s="42">
        <v>7.7750000999999997</v>
      </c>
      <c r="L160" s="42">
        <v>4.3417215299999999E-2</v>
      </c>
    </row>
    <row r="161" spans="2:12" x14ac:dyDescent="0.2">
      <c r="B161" s="42">
        <v>7.8249998099999996</v>
      </c>
      <c r="C161" s="42">
        <v>4.3453574199999997E-2</v>
      </c>
      <c r="E161" s="42">
        <v>7.8249998099999996</v>
      </c>
      <c r="F161" s="42">
        <v>3.0258894000000001E-2</v>
      </c>
      <c r="H161" s="42">
        <v>7.8249998099999996</v>
      </c>
      <c r="I161" s="42">
        <v>3.6326646800000001E-2</v>
      </c>
      <c r="K161" s="42">
        <v>7.8249998099999996</v>
      </c>
      <c r="L161" s="42">
        <v>4.69368696E-2</v>
      </c>
    </row>
    <row r="162" spans="2:12" x14ac:dyDescent="0.2">
      <c r="B162" s="42">
        <v>7.875</v>
      </c>
      <c r="C162" s="42">
        <v>3.8996934900000002E-2</v>
      </c>
      <c r="E162" s="42">
        <v>7.875</v>
      </c>
      <c r="F162" s="42">
        <v>5.2672624600000002E-2</v>
      </c>
      <c r="H162" s="42">
        <v>7.875</v>
      </c>
      <c r="I162" s="42">
        <v>2.61098146E-2</v>
      </c>
      <c r="K162" s="42">
        <v>7.875</v>
      </c>
      <c r="L162" s="42">
        <v>3.05092335E-2</v>
      </c>
    </row>
    <row r="163" spans="2:12" x14ac:dyDescent="0.2">
      <c r="B163" s="42">
        <v>7.9250001900000004</v>
      </c>
      <c r="C163" s="42">
        <v>3.4540891599999998E-2</v>
      </c>
      <c r="E163" s="42">
        <v>7.9250001900000004</v>
      </c>
      <c r="F163" s="42">
        <v>4.8189759300000003E-2</v>
      </c>
      <c r="H163" s="42">
        <v>7.9250001900000004</v>
      </c>
      <c r="I163" s="42">
        <v>3.0650496499999999E-2</v>
      </c>
      <c r="K163" s="42">
        <v>7.9250001900000004</v>
      </c>
      <c r="L163" s="42">
        <v>2.58159637E-2</v>
      </c>
    </row>
    <row r="164" spans="2:12" x14ac:dyDescent="0.2">
      <c r="B164" s="42">
        <v>7.9749999000000003</v>
      </c>
      <c r="C164" s="42">
        <v>4.4568180999999998E-2</v>
      </c>
      <c r="E164" s="42">
        <v>7.9749999000000003</v>
      </c>
      <c r="F164" s="42">
        <v>1.7930865300000001E-2</v>
      </c>
      <c r="H164" s="42">
        <v>7.9749999000000003</v>
      </c>
      <c r="I164" s="42">
        <v>2.8379559499999998E-2</v>
      </c>
      <c r="K164" s="42">
        <v>7.9749999000000003</v>
      </c>
      <c r="L164" s="42">
        <v>2.4642348299999998E-2</v>
      </c>
    </row>
    <row r="165" spans="2:12" x14ac:dyDescent="0.2">
      <c r="B165" s="42">
        <v>8.0250005699999996</v>
      </c>
      <c r="C165" s="42">
        <v>5.3481459600000003E-2</v>
      </c>
      <c r="E165" s="42">
        <v>8.0250005699999996</v>
      </c>
      <c r="F165" s="42">
        <v>1.23280287E-2</v>
      </c>
      <c r="H165" s="42">
        <v>8.0250005699999996</v>
      </c>
      <c r="I165" s="42">
        <v>1.81633234E-2</v>
      </c>
      <c r="K165" s="42">
        <v>8.0250005699999996</v>
      </c>
      <c r="L165" s="42">
        <v>2.3468732799999999E-2</v>
      </c>
    </row>
    <row r="166" spans="2:12" x14ac:dyDescent="0.2">
      <c r="B166" s="42">
        <v>8.07500076</v>
      </c>
      <c r="C166" s="42">
        <v>4.3454170200000003E-2</v>
      </c>
      <c r="E166" s="42">
        <v>8.07500076</v>
      </c>
      <c r="F166" s="42">
        <v>1.6810894E-2</v>
      </c>
      <c r="H166" s="42">
        <v>8.07500076</v>
      </c>
      <c r="I166" s="42">
        <v>1.58929825E-2</v>
      </c>
      <c r="K166" s="42">
        <v>8.07500076</v>
      </c>
      <c r="L166" s="42">
        <v>3.5202503199999999E-2</v>
      </c>
    </row>
    <row r="167" spans="2:12" x14ac:dyDescent="0.2">
      <c r="B167" s="42">
        <v>8.1250009500000004</v>
      </c>
      <c r="C167" s="42">
        <v>3.8997530900000001E-2</v>
      </c>
      <c r="E167" s="42">
        <v>8.1250009500000004</v>
      </c>
      <c r="F167" s="42">
        <v>1.45691633E-2</v>
      </c>
      <c r="H167" s="42">
        <v>8.1250009500000004</v>
      </c>
      <c r="I167" s="42">
        <v>2.0433664300000001E-2</v>
      </c>
      <c r="K167" s="42">
        <v>8.1250009500000004</v>
      </c>
      <c r="L167" s="42">
        <v>5.1630735400000002E-2</v>
      </c>
    </row>
    <row r="168" spans="2:12" x14ac:dyDescent="0.2">
      <c r="B168" s="42">
        <v>8.1750001900000004</v>
      </c>
      <c r="C168" s="42">
        <v>4.12255526E-2</v>
      </c>
      <c r="E168" s="42">
        <v>8.1750001900000004</v>
      </c>
      <c r="F168" s="42">
        <v>1.56897306E-2</v>
      </c>
      <c r="H168" s="42">
        <v>8.1750001900000004</v>
      </c>
      <c r="I168" s="42">
        <v>2.61098146E-2</v>
      </c>
      <c r="K168" s="42">
        <v>8.1750001900000004</v>
      </c>
      <c r="L168" s="42">
        <v>4.2243599899999998E-2</v>
      </c>
    </row>
    <row r="169" spans="2:12" x14ac:dyDescent="0.2">
      <c r="B169" s="42">
        <v>8.2250003800000009</v>
      </c>
      <c r="C169" s="42">
        <v>4.4568180999999998E-2</v>
      </c>
      <c r="E169" s="42">
        <v>8.2250003800000009</v>
      </c>
      <c r="F169" s="42">
        <v>1.9051432600000001E-2</v>
      </c>
      <c r="H169" s="42">
        <v>8.2250003800000009</v>
      </c>
      <c r="I169" s="42">
        <v>2.8380155600000002E-2</v>
      </c>
      <c r="K169" s="42">
        <v>8.2250003800000009</v>
      </c>
      <c r="L169" s="42">
        <v>4.1069984400000002E-2</v>
      </c>
    </row>
    <row r="170" spans="2:12" x14ac:dyDescent="0.2">
      <c r="B170" s="42">
        <v>8.2750005699999996</v>
      </c>
      <c r="C170" s="42">
        <v>3.6768913299999997E-2</v>
      </c>
      <c r="E170" s="42">
        <v>8.2750005699999996</v>
      </c>
      <c r="F170" s="42">
        <v>2.0172596000000001E-2</v>
      </c>
      <c r="H170" s="42">
        <v>8.2750005699999996</v>
      </c>
      <c r="I170" s="42">
        <v>1.9298195800000001E-2</v>
      </c>
      <c r="K170" s="42">
        <v>8.2750005699999996</v>
      </c>
      <c r="L170" s="42">
        <v>3.4030079800000002E-2</v>
      </c>
    </row>
    <row r="171" spans="2:12" x14ac:dyDescent="0.2">
      <c r="B171" s="42">
        <v>8.32500076</v>
      </c>
      <c r="C171" s="42">
        <v>3.45402956E-2</v>
      </c>
      <c r="E171" s="42">
        <v>8.32500076</v>
      </c>
      <c r="F171" s="42">
        <v>2.6897192E-2</v>
      </c>
      <c r="H171" s="42">
        <v>8.32500076</v>
      </c>
      <c r="I171" s="42">
        <v>1.58923864E-2</v>
      </c>
      <c r="K171" s="42">
        <v>8.32500076</v>
      </c>
      <c r="L171" s="42">
        <v>2.69889832E-2</v>
      </c>
    </row>
    <row r="172" spans="2:12" x14ac:dyDescent="0.2">
      <c r="B172" s="42">
        <v>8.3750009500000004</v>
      </c>
      <c r="C172" s="42">
        <v>4.2340159400000001E-2</v>
      </c>
      <c r="E172" s="42">
        <v>8.3750009500000004</v>
      </c>
      <c r="F172" s="42">
        <v>1.6810298000000001E-2</v>
      </c>
      <c r="H172" s="42">
        <v>8.3750009500000004</v>
      </c>
      <c r="I172" s="42">
        <v>4.4273137999999997E-2</v>
      </c>
      <c r="K172" s="42">
        <v>8.3750009500000004</v>
      </c>
      <c r="L172" s="42">
        <v>3.28558683E-2</v>
      </c>
    </row>
    <row r="173" spans="2:12" x14ac:dyDescent="0.2">
      <c r="B173" s="42">
        <v>8.4250001900000004</v>
      </c>
      <c r="C173" s="42">
        <v>3.11976671E-2</v>
      </c>
      <c r="E173" s="42">
        <v>8.4250001900000004</v>
      </c>
      <c r="F173" s="42">
        <v>2.3534297900000001E-2</v>
      </c>
      <c r="H173" s="42">
        <v>8.4250001900000004</v>
      </c>
      <c r="I173" s="42">
        <v>5.10841608E-2</v>
      </c>
      <c r="K173" s="42">
        <v>8.4250001900000004</v>
      </c>
      <c r="L173" s="42">
        <v>1.40815973E-2</v>
      </c>
    </row>
    <row r="174" spans="2:12" x14ac:dyDescent="0.2">
      <c r="B174" s="42">
        <v>8.4750003800000009</v>
      </c>
      <c r="C174" s="42">
        <v>2.89690495E-2</v>
      </c>
      <c r="E174" s="42">
        <v>8.4750003800000009</v>
      </c>
      <c r="F174" s="42">
        <v>3.0258894000000001E-2</v>
      </c>
      <c r="H174" s="42">
        <v>8.4750003800000009</v>
      </c>
      <c r="I174" s="42">
        <v>3.7461519200000001E-2</v>
      </c>
      <c r="K174" s="42">
        <v>8.4750003800000009</v>
      </c>
      <c r="L174" s="42">
        <v>2.9335618000000001E-2</v>
      </c>
    </row>
    <row r="175" spans="2:12" x14ac:dyDescent="0.2">
      <c r="B175" s="42">
        <v>8.5250005699999996</v>
      </c>
      <c r="C175" s="42">
        <v>3.0083656300000001E-2</v>
      </c>
      <c r="E175" s="42">
        <v>8.5250005699999996</v>
      </c>
      <c r="F175" s="42">
        <v>1.56903267E-2</v>
      </c>
      <c r="H175" s="42">
        <v>8.5250005699999996</v>
      </c>
      <c r="I175" s="42">
        <v>2.9515624000000001E-2</v>
      </c>
      <c r="K175" s="42">
        <v>8.5250005699999996</v>
      </c>
      <c r="L175" s="42">
        <v>4.69374657E-2</v>
      </c>
    </row>
    <row r="176" spans="2:12" x14ac:dyDescent="0.2">
      <c r="B176" s="42">
        <v>8.57500076</v>
      </c>
      <c r="C176" s="42">
        <v>4.0111541700000003E-2</v>
      </c>
      <c r="E176" s="42">
        <v>8.57500076</v>
      </c>
      <c r="F176" s="42">
        <v>1.3448596E-2</v>
      </c>
      <c r="H176" s="42">
        <v>8.57500076</v>
      </c>
      <c r="I176" s="42">
        <v>3.40563059E-2</v>
      </c>
      <c r="K176" s="42">
        <v>8.57500076</v>
      </c>
      <c r="L176" s="42">
        <v>6.8059563599999998E-2</v>
      </c>
    </row>
    <row r="177" spans="2:12" x14ac:dyDescent="0.2">
      <c r="B177" s="42">
        <v>8.6250009500000004</v>
      </c>
      <c r="C177" s="42">
        <v>3.8997530900000001E-2</v>
      </c>
      <c r="E177" s="42">
        <v>8.6250009500000004</v>
      </c>
      <c r="F177" s="42">
        <v>1.3448E-2</v>
      </c>
      <c r="H177" s="42">
        <v>8.6250009500000004</v>
      </c>
      <c r="I177" s="42">
        <v>3.8596987700000002E-2</v>
      </c>
      <c r="K177" s="42">
        <v>8.6250009500000004</v>
      </c>
      <c r="L177" s="42">
        <v>6.3365101800000004E-2</v>
      </c>
    </row>
    <row r="178" spans="2:12" x14ac:dyDescent="0.2">
      <c r="B178" s="42">
        <v>8.6750001900000004</v>
      </c>
      <c r="C178" s="42">
        <v>2.0055770899999999E-2</v>
      </c>
      <c r="E178" s="42">
        <v>8.6750001900000004</v>
      </c>
      <c r="F178" s="42">
        <v>1.6810298000000001E-2</v>
      </c>
      <c r="H178" s="42">
        <v>8.6750001900000004</v>
      </c>
      <c r="I178" s="42">
        <v>2.15685368E-2</v>
      </c>
      <c r="K178" s="42">
        <v>8.6750001900000004</v>
      </c>
      <c r="L178" s="42">
        <v>2.69889832E-2</v>
      </c>
    </row>
    <row r="179" spans="2:12" x14ac:dyDescent="0.2">
      <c r="B179" s="42">
        <v>8.7250003800000009</v>
      </c>
      <c r="C179" s="42">
        <v>5.1253437999999998E-2</v>
      </c>
      <c r="E179" s="42">
        <v>8.7250003800000009</v>
      </c>
      <c r="F179" s="42">
        <v>2.1293163300000001E-2</v>
      </c>
      <c r="H179" s="42">
        <v>8.7250003800000009</v>
      </c>
      <c r="I179" s="42">
        <v>1.13517046E-2</v>
      </c>
      <c r="K179" s="42">
        <v>8.7250003800000009</v>
      </c>
      <c r="L179" s="42">
        <v>2.5815367700000001E-2</v>
      </c>
    </row>
    <row r="180" spans="2:12" x14ac:dyDescent="0.2">
      <c r="B180" s="42">
        <v>8.7750005699999996</v>
      </c>
      <c r="C180" s="42">
        <v>5.2367448800000001E-2</v>
      </c>
      <c r="E180" s="42">
        <v>8.7750005699999996</v>
      </c>
      <c r="F180" s="42">
        <v>1.45691633E-2</v>
      </c>
      <c r="H180" s="42">
        <v>8.7750005699999996</v>
      </c>
      <c r="I180" s="42">
        <v>1.81633234E-2</v>
      </c>
      <c r="K180" s="42">
        <v>8.7750005699999996</v>
      </c>
      <c r="L180" s="42">
        <v>2.5815367700000001E-2</v>
      </c>
    </row>
    <row r="181" spans="2:12" x14ac:dyDescent="0.2">
      <c r="B181" s="42">
        <v>8.82500076</v>
      </c>
      <c r="C181" s="42">
        <v>4.9024820300000001E-2</v>
      </c>
      <c r="E181" s="42">
        <v>8.82500076</v>
      </c>
      <c r="F181" s="42">
        <v>2.0172596000000001E-2</v>
      </c>
      <c r="H181" s="42">
        <v>8.82500076</v>
      </c>
      <c r="I181" s="42">
        <v>2.4974346200000001E-2</v>
      </c>
      <c r="K181" s="42">
        <v>8.82500076</v>
      </c>
      <c r="L181" s="42">
        <v>3.4029483800000003E-2</v>
      </c>
    </row>
    <row r="182" spans="2:12" x14ac:dyDescent="0.2">
      <c r="B182" s="42">
        <v>8.8750009500000004</v>
      </c>
      <c r="C182" s="42">
        <v>5.6824684100000002E-2</v>
      </c>
      <c r="E182" s="42">
        <v>8.8750009500000004</v>
      </c>
      <c r="F182" s="42">
        <v>2.4655461300000001E-2</v>
      </c>
      <c r="H182" s="42">
        <v>8.8750009500000004</v>
      </c>
      <c r="I182" s="42">
        <v>1.9298791900000001E-2</v>
      </c>
      <c r="K182" s="42">
        <v>8.8750009500000004</v>
      </c>
      <c r="L182" s="42">
        <v>5.0457716E-2</v>
      </c>
    </row>
    <row r="183" spans="2:12" x14ac:dyDescent="0.2">
      <c r="B183" s="42">
        <v>8.9250001900000004</v>
      </c>
      <c r="C183" s="42">
        <v>5.7938694999999998E-2</v>
      </c>
      <c r="E183" s="42">
        <v>8.9250001900000004</v>
      </c>
      <c r="F183" s="42">
        <v>1.6810894E-2</v>
      </c>
      <c r="H183" s="42">
        <v>8.9250001900000004</v>
      </c>
      <c r="I183" s="42">
        <v>2.3839473699999999E-2</v>
      </c>
      <c r="K183" s="42">
        <v>8.9250001900000004</v>
      </c>
      <c r="L183" s="42">
        <v>4.3417215299999999E-2</v>
      </c>
    </row>
    <row r="184" spans="2:12" x14ac:dyDescent="0.2">
      <c r="B184" s="42">
        <v>8.9750003800000009</v>
      </c>
      <c r="C184" s="42">
        <v>6.2395334199999999E-2</v>
      </c>
      <c r="E184" s="42">
        <v>8.9750003800000009</v>
      </c>
      <c r="F184" s="42">
        <v>1.6810298000000001E-2</v>
      </c>
      <c r="H184" s="42">
        <v>8.9750003800000009</v>
      </c>
      <c r="I184" s="42">
        <v>3.0650496499999999E-2</v>
      </c>
      <c r="K184" s="42">
        <v>8.9750003800000009</v>
      </c>
      <c r="L184" s="42">
        <v>5.3977966299999999E-2</v>
      </c>
    </row>
    <row r="185" spans="2:12" x14ac:dyDescent="0.2">
      <c r="B185" s="42">
        <v>9.0250005699999996</v>
      </c>
      <c r="C185" s="42">
        <v>4.7910809499999998E-2</v>
      </c>
      <c r="E185" s="42">
        <v>9.0250005699999996</v>
      </c>
      <c r="F185" s="42">
        <v>1.9051432600000001E-2</v>
      </c>
      <c r="H185" s="42">
        <v>9.0250005699999996</v>
      </c>
      <c r="I185" s="42">
        <v>2.7244687100000001E-2</v>
      </c>
      <c r="K185" s="42">
        <v>9.0250005699999996</v>
      </c>
      <c r="L185" s="42">
        <v>5.2804350899999998E-2</v>
      </c>
    </row>
    <row r="186" spans="2:12" x14ac:dyDescent="0.2">
      <c r="B186" s="42">
        <v>9.07500076</v>
      </c>
      <c r="C186" s="42">
        <v>4.0111541700000003E-2</v>
      </c>
      <c r="E186" s="42">
        <v>9.07500076</v>
      </c>
      <c r="F186" s="42">
        <v>3.0258894000000001E-2</v>
      </c>
      <c r="H186" s="42">
        <v>9.07500076</v>
      </c>
      <c r="I186" s="42">
        <v>5.7895183599999997E-2</v>
      </c>
      <c r="K186" s="42">
        <v>9.07500076</v>
      </c>
      <c r="L186" s="42">
        <v>4.5763850199999997E-2</v>
      </c>
    </row>
    <row r="187" spans="2:12" x14ac:dyDescent="0.2">
      <c r="B187" s="42">
        <v>9.1250009500000004</v>
      </c>
      <c r="C187" s="42">
        <v>3.78829241E-2</v>
      </c>
      <c r="E187" s="42">
        <v>9.1250009500000004</v>
      </c>
      <c r="F187" s="42">
        <v>3.3621192000000001E-2</v>
      </c>
      <c r="H187" s="42">
        <v>9.1250009500000004</v>
      </c>
      <c r="I187" s="42">
        <v>5.6760311100000002E-2</v>
      </c>
      <c r="K187" s="42">
        <v>9.1250009500000004</v>
      </c>
      <c r="L187" s="42">
        <v>5.1631331400000001E-2</v>
      </c>
    </row>
    <row r="188" spans="2:12" x14ac:dyDescent="0.2">
      <c r="B188" s="42">
        <v>9.1750001900000004</v>
      </c>
      <c r="C188" s="42">
        <v>3.11976671E-2</v>
      </c>
      <c r="E188" s="42">
        <v>9.1750001900000004</v>
      </c>
      <c r="F188" s="42">
        <v>2.2414326700000001E-2</v>
      </c>
      <c r="H188" s="42">
        <v>9.1750001900000004</v>
      </c>
      <c r="I188" s="42">
        <v>3.8596987700000002E-2</v>
      </c>
      <c r="K188" s="42">
        <v>9.1750001900000004</v>
      </c>
      <c r="L188" s="42">
        <v>4.5763850199999997E-2</v>
      </c>
    </row>
    <row r="189" spans="2:12" x14ac:dyDescent="0.2">
      <c r="B189" s="42">
        <v>9.2250003800000009</v>
      </c>
      <c r="C189" s="42">
        <v>1.89417601E-2</v>
      </c>
      <c r="E189" s="42">
        <v>9.2250003800000009</v>
      </c>
      <c r="F189" s="42">
        <v>1.56897306E-2</v>
      </c>
      <c r="H189" s="42">
        <v>9.2250003800000009</v>
      </c>
      <c r="I189" s="42">
        <v>3.40563059E-2</v>
      </c>
      <c r="K189" s="42">
        <v>9.2250003800000009</v>
      </c>
      <c r="L189" s="42">
        <v>3.9896965E-2</v>
      </c>
    </row>
    <row r="190" spans="2:12" x14ac:dyDescent="0.2">
      <c r="B190" s="42">
        <v>9.2750005699999996</v>
      </c>
      <c r="C190" s="42">
        <v>2.5627016999999998E-2</v>
      </c>
      <c r="E190" s="42">
        <v>9.2750005699999996</v>
      </c>
      <c r="F190" s="42">
        <v>2.6896595999999998E-2</v>
      </c>
      <c r="H190" s="42">
        <v>9.2750005699999996</v>
      </c>
      <c r="I190" s="42">
        <v>1.4757513999999999E-2</v>
      </c>
      <c r="K190" s="42">
        <v>9.2750005699999996</v>
      </c>
      <c r="L190" s="42">
        <v>2.8162598600000002E-2</v>
      </c>
    </row>
    <row r="191" spans="2:12" x14ac:dyDescent="0.2">
      <c r="B191" s="42">
        <v>9.32500076</v>
      </c>
      <c r="C191" s="42">
        <v>3.11976671E-2</v>
      </c>
      <c r="E191" s="42">
        <v>9.32500076</v>
      </c>
      <c r="F191" s="42">
        <v>2.2414326700000001E-2</v>
      </c>
      <c r="H191" s="42">
        <v>9.32500076</v>
      </c>
      <c r="I191" s="42">
        <v>1.9298195800000001E-2</v>
      </c>
      <c r="K191" s="42">
        <v>9.32500076</v>
      </c>
      <c r="L191" s="42">
        <v>5.8671236000000002E-2</v>
      </c>
    </row>
    <row r="192" spans="2:12" x14ac:dyDescent="0.2">
      <c r="B192" s="42">
        <v>9.3750009500000004</v>
      </c>
      <c r="C192" s="42">
        <v>3.0083656300000001E-2</v>
      </c>
      <c r="E192" s="42">
        <v>9.3750009500000004</v>
      </c>
      <c r="F192" s="42">
        <v>1.9052028700000001E-2</v>
      </c>
      <c r="H192" s="42">
        <v>9.3750009500000004</v>
      </c>
      <c r="I192" s="42">
        <v>2.2704005199999999E-2</v>
      </c>
      <c r="K192" s="42">
        <v>9.3750009500000004</v>
      </c>
      <c r="L192" s="42">
        <v>6.3365101800000004E-2</v>
      </c>
    </row>
    <row r="193" spans="2:12" x14ac:dyDescent="0.2">
      <c r="B193" s="42">
        <v>9.4250001900000004</v>
      </c>
      <c r="C193" s="42">
        <v>3.6768913299999997E-2</v>
      </c>
      <c r="E193" s="42">
        <v>9.4250001900000004</v>
      </c>
      <c r="F193" s="42">
        <v>2.1293163300000001E-2</v>
      </c>
      <c r="H193" s="42">
        <v>9.4250001900000004</v>
      </c>
      <c r="I193" s="42">
        <v>3.7461519200000001E-2</v>
      </c>
      <c r="K193" s="42">
        <v>9.4250001900000004</v>
      </c>
      <c r="L193" s="42">
        <v>2.9336214100000001E-2</v>
      </c>
    </row>
    <row r="194" spans="2:12" x14ac:dyDescent="0.2">
      <c r="B194" s="42">
        <v>9.4750003800000009</v>
      </c>
      <c r="C194" s="42">
        <v>5.0138831100000003E-2</v>
      </c>
      <c r="E194" s="42">
        <v>9.4750003800000009</v>
      </c>
      <c r="F194" s="42">
        <v>2.1293163300000001E-2</v>
      </c>
      <c r="H194" s="42">
        <v>9.4750003800000009</v>
      </c>
      <c r="I194" s="42">
        <v>4.6543478999999999E-2</v>
      </c>
      <c r="K194" s="42">
        <v>9.4750003800000009</v>
      </c>
      <c r="L194" s="42">
        <v>3.28564644E-2</v>
      </c>
    </row>
    <row r="195" spans="2:12" x14ac:dyDescent="0.2">
      <c r="B195" s="42">
        <v>9.5250005699999996</v>
      </c>
      <c r="C195" s="42">
        <v>4.7910809499999998E-2</v>
      </c>
      <c r="E195" s="42">
        <v>9.5250005699999996</v>
      </c>
      <c r="F195" s="42">
        <v>3.0258894000000001E-2</v>
      </c>
      <c r="H195" s="42">
        <v>9.5250005699999996</v>
      </c>
      <c r="I195" s="42">
        <v>2.61098146E-2</v>
      </c>
      <c r="K195" s="42">
        <v>9.5250005699999996</v>
      </c>
      <c r="L195" s="42">
        <v>3.6376118700000001E-2</v>
      </c>
    </row>
    <row r="196" spans="2:12" x14ac:dyDescent="0.2">
      <c r="B196" s="42">
        <v>9.57500076</v>
      </c>
      <c r="C196" s="42">
        <v>2.5627016999999998E-2</v>
      </c>
      <c r="E196" s="42">
        <v>9.57500076</v>
      </c>
      <c r="F196" s="42">
        <v>2.2413730600000001E-2</v>
      </c>
      <c r="H196" s="42">
        <v>9.57500076</v>
      </c>
      <c r="I196" s="42">
        <v>2.0433664300000001E-2</v>
      </c>
      <c r="K196" s="42">
        <v>9.57500076</v>
      </c>
      <c r="L196" s="42">
        <v>2.5815367700000001E-2</v>
      </c>
    </row>
    <row r="197" spans="2:12" x14ac:dyDescent="0.2">
      <c r="B197" s="42">
        <v>9.6250009500000004</v>
      </c>
      <c r="C197" s="42">
        <v>2.1169781700000001E-2</v>
      </c>
      <c r="E197" s="42">
        <v>9.6250009500000004</v>
      </c>
      <c r="F197" s="42">
        <v>3.9224624600000001E-2</v>
      </c>
      <c r="H197" s="42">
        <v>9.6250009500000004</v>
      </c>
      <c r="I197" s="42">
        <v>2.3839473699999999E-2</v>
      </c>
      <c r="K197" s="42">
        <v>9.6250009500000004</v>
      </c>
      <c r="L197" s="42">
        <v>2.3468732799999999E-2</v>
      </c>
    </row>
    <row r="198" spans="2:12" x14ac:dyDescent="0.2">
      <c r="B198" s="42">
        <v>9.6750001900000004</v>
      </c>
      <c r="C198" s="42">
        <v>3.6768913299999997E-2</v>
      </c>
      <c r="E198" s="42">
        <v>9.6750001900000004</v>
      </c>
      <c r="F198" s="42">
        <v>3.4741759300000001E-2</v>
      </c>
      <c r="H198" s="42">
        <v>9.6750001900000004</v>
      </c>
      <c r="I198" s="42">
        <v>4.3137669599999998E-2</v>
      </c>
      <c r="K198" s="42">
        <v>9.6750001900000004</v>
      </c>
      <c r="L198" s="42">
        <v>2.81620026E-2</v>
      </c>
    </row>
    <row r="199" spans="2:12" x14ac:dyDescent="0.2">
      <c r="B199" s="42">
        <v>9.7250003800000009</v>
      </c>
      <c r="C199" s="42">
        <v>5.6824684100000002E-2</v>
      </c>
      <c r="E199" s="42">
        <v>9.7250003800000009</v>
      </c>
      <c r="F199" s="42">
        <v>8.9651346200000006E-3</v>
      </c>
      <c r="H199" s="42">
        <v>9.7250003800000009</v>
      </c>
      <c r="I199" s="42">
        <v>4.7678351399999999E-2</v>
      </c>
      <c r="K199" s="42">
        <v>9.7250003800000009</v>
      </c>
      <c r="L199" s="42">
        <v>3.1682848899999998E-2</v>
      </c>
    </row>
    <row r="200" spans="2:12" x14ac:dyDescent="0.2">
      <c r="B200" s="42">
        <v>9.7750005699999996</v>
      </c>
      <c r="C200" s="42">
        <v>5.9052705800000001E-2</v>
      </c>
      <c r="E200" s="42">
        <v>9.7750005699999996</v>
      </c>
      <c r="F200" s="42">
        <v>1.6810894E-2</v>
      </c>
      <c r="H200" s="42">
        <v>9.7750005699999996</v>
      </c>
      <c r="I200" s="42">
        <v>1.9298195800000001E-2</v>
      </c>
      <c r="K200" s="42">
        <v>9.7750005699999996</v>
      </c>
      <c r="L200" s="42">
        <v>4.5764446299999997E-2</v>
      </c>
    </row>
    <row r="201" spans="2:12" x14ac:dyDescent="0.2">
      <c r="B201" s="42">
        <v>9.82500076</v>
      </c>
      <c r="C201" s="42">
        <v>3.8996934900000002E-2</v>
      </c>
      <c r="E201" s="42">
        <v>9.82500076</v>
      </c>
      <c r="F201" s="42">
        <v>2.80177593E-2</v>
      </c>
      <c r="H201" s="42">
        <v>9.82500076</v>
      </c>
      <c r="I201" s="42">
        <v>1.70278549E-2</v>
      </c>
      <c r="K201" s="42">
        <v>9.82500076</v>
      </c>
      <c r="L201" s="42">
        <v>4.5763850199999997E-2</v>
      </c>
    </row>
    <row r="202" spans="2:12" x14ac:dyDescent="0.2">
      <c r="B202" s="42">
        <v>9.8750009500000004</v>
      </c>
      <c r="C202" s="42">
        <v>2.8969645499999998E-2</v>
      </c>
      <c r="E202" s="42">
        <v>9.8750009500000004</v>
      </c>
      <c r="F202" s="42">
        <v>1.9051432600000001E-2</v>
      </c>
      <c r="H202" s="42">
        <v>9.8750009500000004</v>
      </c>
      <c r="I202" s="42">
        <v>3.9732456200000002E-2</v>
      </c>
      <c r="K202" s="42">
        <v>9.8750009500000004</v>
      </c>
      <c r="L202" s="42">
        <v>3.4029483800000003E-2</v>
      </c>
    </row>
    <row r="203" spans="2:12" x14ac:dyDescent="0.2">
      <c r="B203" s="42">
        <v>9.9250001900000004</v>
      </c>
      <c r="C203" s="42">
        <v>3.4540891599999998E-2</v>
      </c>
      <c r="E203" s="42">
        <v>9.9250001900000004</v>
      </c>
      <c r="F203" s="42">
        <v>8.9657306699999998E-3</v>
      </c>
      <c r="H203" s="42">
        <v>9.9250001900000004</v>
      </c>
      <c r="I203" s="42">
        <v>3.8596987700000002E-2</v>
      </c>
      <c r="K203" s="42">
        <v>9.9250001900000004</v>
      </c>
      <c r="L203" s="42">
        <v>3.1682848899999998E-2</v>
      </c>
    </row>
    <row r="204" spans="2:12" x14ac:dyDescent="0.2">
      <c r="B204" s="42">
        <v>9.9750003800000009</v>
      </c>
      <c r="C204" s="42">
        <v>6.0166716600000003E-2</v>
      </c>
      <c r="E204" s="42">
        <v>9.9750003800000009</v>
      </c>
      <c r="F204" s="42">
        <v>1.56897306E-2</v>
      </c>
      <c r="H204" s="42">
        <v>9.9750003800000009</v>
      </c>
      <c r="I204" s="42">
        <v>2.38388777E-2</v>
      </c>
      <c r="K204" s="42">
        <v>9.9750003800000009</v>
      </c>
      <c r="L204" s="42">
        <v>2.9335618000000001E-2</v>
      </c>
    </row>
    <row r="205" spans="2:12" x14ac:dyDescent="0.2">
      <c r="B205" s="42">
        <v>10.0250006</v>
      </c>
      <c r="C205" s="42">
        <v>5.5710077300000001E-2</v>
      </c>
      <c r="E205" s="42">
        <v>10.0250006</v>
      </c>
      <c r="F205" s="42">
        <v>2.0172596000000001E-2</v>
      </c>
      <c r="H205" s="42">
        <v>10.0250006</v>
      </c>
      <c r="I205" s="42">
        <v>2.2704005199999999E-2</v>
      </c>
      <c r="K205" s="42">
        <v>10.0250006</v>
      </c>
      <c r="L205" s="42">
        <v>4.4590234800000003E-2</v>
      </c>
    </row>
    <row r="206" spans="2:12" x14ac:dyDescent="0.2">
      <c r="B206" s="42">
        <v>10.0750008</v>
      </c>
      <c r="C206" s="42">
        <v>4.0111541700000003E-2</v>
      </c>
      <c r="E206" s="42">
        <v>10.0750008</v>
      </c>
      <c r="F206" s="42">
        <v>1.9052028700000001E-2</v>
      </c>
      <c r="H206" s="42">
        <v>10.0750008</v>
      </c>
      <c r="I206" s="42">
        <v>1.81633234E-2</v>
      </c>
      <c r="K206" s="42">
        <v>10.0750008</v>
      </c>
      <c r="L206" s="42">
        <v>5.1631331400000001E-2</v>
      </c>
    </row>
    <row r="207" spans="2:12" x14ac:dyDescent="0.2">
      <c r="B207" s="42">
        <v>10.125000999999999</v>
      </c>
      <c r="C207" s="42">
        <v>5.2367448800000001E-2</v>
      </c>
      <c r="E207" s="42">
        <v>10.125000999999999</v>
      </c>
      <c r="F207" s="42">
        <v>4.8189759300000003E-2</v>
      </c>
      <c r="H207" s="42">
        <v>10.125000999999999</v>
      </c>
      <c r="I207" s="42">
        <v>2.1569132800000002E-2</v>
      </c>
      <c r="K207" s="42">
        <v>10.125000999999999</v>
      </c>
      <c r="L207" s="42">
        <v>3.9896965E-2</v>
      </c>
    </row>
    <row r="208" spans="2:12" x14ac:dyDescent="0.2">
      <c r="B208" s="42">
        <v>10.175000199999999</v>
      </c>
      <c r="C208" s="42">
        <v>5.1253437999999998E-2</v>
      </c>
      <c r="E208" s="42">
        <v>10.175000199999999</v>
      </c>
      <c r="F208" s="42">
        <v>4.4828057300000002E-2</v>
      </c>
      <c r="H208" s="42">
        <v>10.175000199999999</v>
      </c>
      <c r="I208" s="42">
        <v>1.9298195800000001E-2</v>
      </c>
      <c r="K208" s="42">
        <v>10.175000199999999</v>
      </c>
      <c r="L208" s="42">
        <v>6.5712332700000001E-2</v>
      </c>
    </row>
    <row r="209" spans="2:12" x14ac:dyDescent="0.2">
      <c r="B209" s="42">
        <v>10.225000400000001</v>
      </c>
      <c r="C209" s="42">
        <v>3.5654902500000002E-2</v>
      </c>
      <c r="E209" s="42">
        <v>10.225000400000001</v>
      </c>
      <c r="F209" s="42">
        <v>8.9657306699999998E-3</v>
      </c>
      <c r="H209" s="42">
        <v>10.225000400000001</v>
      </c>
      <c r="I209" s="42">
        <v>1.3622045500000001E-2</v>
      </c>
      <c r="K209" s="42">
        <v>10.225000400000001</v>
      </c>
      <c r="L209" s="42">
        <v>5.8671236000000002E-2</v>
      </c>
    </row>
    <row r="210" spans="2:12" x14ac:dyDescent="0.2">
      <c r="B210" s="42">
        <v>10.2750006</v>
      </c>
      <c r="C210" s="42">
        <v>2.6741027800000001E-2</v>
      </c>
      <c r="E210" s="42">
        <v>10.2750006</v>
      </c>
      <c r="F210" s="42">
        <v>2.0172596000000001E-2</v>
      </c>
      <c r="H210" s="42">
        <v>10.2750006</v>
      </c>
      <c r="I210" s="42">
        <v>1.81633234E-2</v>
      </c>
      <c r="K210" s="42">
        <v>10.2750006</v>
      </c>
      <c r="L210" s="42">
        <v>2.3468136800000001E-2</v>
      </c>
    </row>
    <row r="211" spans="2:12" x14ac:dyDescent="0.2">
      <c r="B211" s="42">
        <v>10.3250008</v>
      </c>
      <c r="C211" s="42">
        <v>3.8996934900000002E-2</v>
      </c>
      <c r="E211" s="42">
        <v>10.3250008</v>
      </c>
      <c r="F211" s="42">
        <v>1.9052028700000001E-2</v>
      </c>
      <c r="H211" s="42">
        <v>10.3250008</v>
      </c>
      <c r="I211" s="42">
        <v>1.81633234E-2</v>
      </c>
      <c r="K211" s="42">
        <v>10.3250008</v>
      </c>
      <c r="L211" s="42">
        <v>3.63767147E-2</v>
      </c>
    </row>
    <row r="212" spans="2:12" x14ac:dyDescent="0.2">
      <c r="B212" s="42">
        <v>10.375000999999999</v>
      </c>
      <c r="C212" s="42">
        <v>5.6824684100000002E-2</v>
      </c>
      <c r="E212" s="42">
        <v>10.375000999999999</v>
      </c>
      <c r="F212" s="42">
        <v>1.0086298E-2</v>
      </c>
      <c r="H212" s="42">
        <v>10.375000999999999</v>
      </c>
      <c r="I212" s="42">
        <v>1.81633234E-2</v>
      </c>
      <c r="K212" s="42">
        <v>10.375000999999999</v>
      </c>
      <c r="L212" s="42">
        <v>3.9896965E-2</v>
      </c>
    </row>
    <row r="213" spans="2:12" x14ac:dyDescent="0.2">
      <c r="B213" s="42">
        <v>10.425000199999999</v>
      </c>
      <c r="C213" s="42">
        <v>4.5682787900000001E-2</v>
      </c>
      <c r="E213" s="42">
        <v>10.425000199999999</v>
      </c>
      <c r="F213" s="42">
        <v>1.6810298000000001E-2</v>
      </c>
      <c r="H213" s="42">
        <v>10.425000199999999</v>
      </c>
      <c r="I213" s="42">
        <v>1.9298791900000001E-2</v>
      </c>
      <c r="K213" s="42">
        <v>10.425000199999999</v>
      </c>
      <c r="L213" s="42">
        <v>2.4642348299999998E-2</v>
      </c>
    </row>
    <row r="214" spans="2:12" x14ac:dyDescent="0.2">
      <c r="B214" s="42">
        <v>10.475000400000001</v>
      </c>
      <c r="C214" s="42">
        <v>2.5626421E-2</v>
      </c>
      <c r="E214" s="42">
        <v>10.475000400000001</v>
      </c>
      <c r="F214" s="42">
        <v>1.23274326E-2</v>
      </c>
      <c r="H214" s="42">
        <v>10.475000400000001</v>
      </c>
      <c r="I214" s="42">
        <v>1.81633234E-2</v>
      </c>
      <c r="K214" s="42">
        <v>10.475000400000001</v>
      </c>
      <c r="L214" s="42">
        <v>2.2295117400000002E-2</v>
      </c>
    </row>
    <row r="215" spans="2:12" x14ac:dyDescent="0.2">
      <c r="B215" s="42">
        <v>10.5250006</v>
      </c>
      <c r="C215" s="42">
        <v>4.9024820300000001E-2</v>
      </c>
      <c r="E215" s="42">
        <v>10.5250006</v>
      </c>
      <c r="F215" s="42">
        <v>1.12068653E-2</v>
      </c>
      <c r="H215" s="42">
        <v>10.5250006</v>
      </c>
      <c r="I215" s="42">
        <v>2.7244687100000001E-2</v>
      </c>
      <c r="K215" s="42">
        <v>10.5250006</v>
      </c>
      <c r="L215" s="42">
        <v>2.81620026E-2</v>
      </c>
    </row>
    <row r="216" spans="2:12" x14ac:dyDescent="0.2">
      <c r="B216" s="42">
        <v>10.5750008</v>
      </c>
      <c r="C216" s="42">
        <v>5.5710673299999999E-2</v>
      </c>
      <c r="E216" s="42">
        <v>10.5750008</v>
      </c>
      <c r="F216" s="42">
        <v>2.3534894000000001E-2</v>
      </c>
      <c r="H216" s="42">
        <v>10.5750008</v>
      </c>
      <c r="I216" s="42">
        <v>3.7461519200000001E-2</v>
      </c>
      <c r="K216" s="42">
        <v>10.5750008</v>
      </c>
      <c r="L216" s="42">
        <v>2.9336214100000001E-2</v>
      </c>
    </row>
    <row r="217" spans="2:12" x14ac:dyDescent="0.2">
      <c r="B217" s="42">
        <v>10.625000999999999</v>
      </c>
      <c r="C217" s="42">
        <v>3.45402956E-2</v>
      </c>
      <c r="E217" s="42">
        <v>10.625000999999999</v>
      </c>
      <c r="F217" s="42">
        <v>2.5776028600000001E-2</v>
      </c>
      <c r="H217" s="42">
        <v>10.625000999999999</v>
      </c>
      <c r="I217" s="42">
        <v>3.1785368899999999E-2</v>
      </c>
      <c r="K217" s="42">
        <v>10.625000999999999</v>
      </c>
      <c r="L217" s="42">
        <v>4.1070580500000002E-2</v>
      </c>
    </row>
    <row r="218" spans="2:12" x14ac:dyDescent="0.2">
      <c r="B218" s="42">
        <v>10.675000199999999</v>
      </c>
      <c r="C218" s="42">
        <v>2.6741027800000001E-2</v>
      </c>
      <c r="E218" s="42">
        <v>10.675000199999999</v>
      </c>
      <c r="F218" s="42">
        <v>1.23280287E-2</v>
      </c>
      <c r="H218" s="42">
        <v>10.675000199999999</v>
      </c>
      <c r="I218" s="42">
        <v>1.9298791900000001E-2</v>
      </c>
      <c r="K218" s="42">
        <v>10.675000199999999</v>
      </c>
      <c r="L218" s="42">
        <v>4.1069984400000002E-2</v>
      </c>
    </row>
    <row r="219" spans="2:12" x14ac:dyDescent="0.2">
      <c r="B219" s="42">
        <v>10.725000400000001</v>
      </c>
      <c r="C219" s="42">
        <v>3.6768913299999997E-2</v>
      </c>
      <c r="E219" s="42">
        <v>10.725000400000001</v>
      </c>
      <c r="F219" s="42">
        <v>1.12074614E-2</v>
      </c>
      <c r="H219" s="42">
        <v>10.725000400000001</v>
      </c>
      <c r="I219" s="42">
        <v>3.1785964999999999E-2</v>
      </c>
      <c r="K219" s="42">
        <v>10.725000400000001</v>
      </c>
      <c r="L219" s="42">
        <v>8.5660219199999998E-2</v>
      </c>
    </row>
    <row r="220" spans="2:12" x14ac:dyDescent="0.2">
      <c r="B220" s="42">
        <v>10.7750006</v>
      </c>
      <c r="C220" s="42">
        <v>5.3481459600000003E-2</v>
      </c>
      <c r="E220" s="42">
        <v>10.7750006</v>
      </c>
      <c r="F220" s="42">
        <v>4.7069191900000001E-2</v>
      </c>
      <c r="H220" s="42">
        <v>10.7750006</v>
      </c>
      <c r="I220" s="42">
        <v>3.40557098E-2</v>
      </c>
      <c r="K220" s="42">
        <v>10.7750006</v>
      </c>
      <c r="L220" s="42">
        <v>9.1527700399999995E-2</v>
      </c>
    </row>
    <row r="221" spans="2:12" x14ac:dyDescent="0.2">
      <c r="B221" s="42">
        <v>10.8250008</v>
      </c>
      <c r="C221" s="42">
        <v>8.8022351299999996E-2</v>
      </c>
      <c r="E221" s="42">
        <v>10.8250008</v>
      </c>
      <c r="F221" s="42">
        <v>4.3706893900000002E-2</v>
      </c>
      <c r="H221" s="42">
        <v>10.8250008</v>
      </c>
      <c r="I221" s="42">
        <v>1.9298195800000001E-2</v>
      </c>
      <c r="K221" s="42">
        <v>10.8250008</v>
      </c>
      <c r="L221" s="42">
        <v>3.4029483800000003E-2</v>
      </c>
    </row>
    <row r="222" spans="2:12" x14ac:dyDescent="0.2">
      <c r="B222" s="42">
        <v>10.875000999999999</v>
      </c>
      <c r="C222" s="42">
        <v>9.1364979700000001E-2</v>
      </c>
      <c r="E222" s="42">
        <v>10.875000999999999</v>
      </c>
      <c r="F222" s="42">
        <v>1.23274326E-2</v>
      </c>
      <c r="H222" s="42">
        <v>10.875000999999999</v>
      </c>
      <c r="I222" s="42">
        <v>1.81633234E-2</v>
      </c>
      <c r="K222" s="42">
        <v>10.875000999999999</v>
      </c>
      <c r="L222" s="42">
        <v>2.3468732799999999E-2</v>
      </c>
    </row>
    <row r="223" spans="2:12" x14ac:dyDescent="0.2">
      <c r="B223" s="42">
        <v>10.925000199999999</v>
      </c>
      <c r="C223" s="42">
        <v>6.0167312600000002E-2</v>
      </c>
      <c r="E223" s="42">
        <v>10.925000199999999</v>
      </c>
      <c r="F223" s="42">
        <v>1.56897306E-2</v>
      </c>
      <c r="H223" s="42">
        <v>10.925000199999999</v>
      </c>
      <c r="I223" s="42">
        <v>5.4489970200000001E-2</v>
      </c>
      <c r="K223" s="42">
        <v>10.925000199999999</v>
      </c>
      <c r="L223" s="42">
        <v>2.3468732799999999E-2</v>
      </c>
    </row>
    <row r="224" spans="2:12" x14ac:dyDescent="0.2">
      <c r="B224" s="42">
        <v>10.975000400000001</v>
      </c>
      <c r="C224" s="42">
        <v>4.3454170200000003E-2</v>
      </c>
      <c r="E224" s="42">
        <v>10.975000400000001</v>
      </c>
      <c r="F224" s="42">
        <v>1.56897306E-2</v>
      </c>
      <c r="H224" s="42">
        <v>10.975000400000001</v>
      </c>
      <c r="I224" s="42">
        <v>5.3354501700000001E-2</v>
      </c>
      <c r="K224" s="42">
        <v>10.975000400000001</v>
      </c>
      <c r="L224" s="42">
        <v>3.1682848899999998E-2</v>
      </c>
    </row>
    <row r="225" spans="2:12" x14ac:dyDescent="0.2">
      <c r="B225" s="42">
        <v>11.0250006</v>
      </c>
      <c r="C225" s="42">
        <v>2.4512410200000001E-2</v>
      </c>
      <c r="E225" s="42">
        <v>11.0250006</v>
      </c>
      <c r="F225" s="42">
        <v>1.6810894E-2</v>
      </c>
      <c r="H225" s="42">
        <v>11.0250006</v>
      </c>
      <c r="I225" s="42">
        <v>2.0433664300000001E-2</v>
      </c>
      <c r="K225" s="42">
        <v>11.0250006</v>
      </c>
      <c r="L225" s="42">
        <v>4.3417215299999999E-2</v>
      </c>
    </row>
    <row r="226" spans="2:12" x14ac:dyDescent="0.2">
      <c r="B226" s="42">
        <v>11.0750008</v>
      </c>
      <c r="C226" s="42">
        <v>2.78550386E-2</v>
      </c>
      <c r="E226" s="42">
        <v>11.0750008</v>
      </c>
      <c r="F226" s="42">
        <v>2.3534894000000001E-2</v>
      </c>
      <c r="H226" s="42">
        <v>11.0750008</v>
      </c>
      <c r="I226" s="42">
        <v>2.0433664300000001E-2</v>
      </c>
      <c r="K226" s="42">
        <v>11.0750008</v>
      </c>
      <c r="L226" s="42">
        <v>5.3977966299999999E-2</v>
      </c>
    </row>
    <row r="227" spans="2:12" x14ac:dyDescent="0.2">
      <c r="B227" s="42">
        <v>11.125000999999999</v>
      </c>
      <c r="C227" s="42">
        <v>3.6768913299999997E-2</v>
      </c>
      <c r="E227" s="42">
        <v>11.125000999999999</v>
      </c>
      <c r="F227" s="42">
        <v>1.9051432600000001E-2</v>
      </c>
      <c r="H227" s="42">
        <v>11.125000999999999</v>
      </c>
      <c r="I227" s="42">
        <v>1.4757513999999999E-2</v>
      </c>
      <c r="K227" s="42">
        <v>11.125000999999999</v>
      </c>
      <c r="L227" s="42">
        <v>3.7549734100000003E-2</v>
      </c>
    </row>
    <row r="228" spans="2:12" x14ac:dyDescent="0.2">
      <c r="B228" s="42">
        <v>11.175000199999999</v>
      </c>
      <c r="C228" s="42">
        <v>3.45402956E-2</v>
      </c>
      <c r="E228" s="42">
        <v>11.175000199999999</v>
      </c>
      <c r="F228" s="42">
        <v>1.45691633E-2</v>
      </c>
      <c r="H228" s="42">
        <v>11.175000199999999</v>
      </c>
      <c r="I228" s="42">
        <v>2.4974346200000001E-2</v>
      </c>
      <c r="K228" s="42">
        <v>11.175000199999999</v>
      </c>
      <c r="L228" s="42">
        <v>4.9284100499999997E-2</v>
      </c>
    </row>
    <row r="229" spans="2:12" x14ac:dyDescent="0.2">
      <c r="B229" s="42">
        <v>11.225000400000001</v>
      </c>
      <c r="C229" s="42">
        <v>3.8996934900000002E-2</v>
      </c>
      <c r="E229" s="42">
        <v>11.225000400000001</v>
      </c>
      <c r="F229" s="42">
        <v>1.9052028700000001E-2</v>
      </c>
      <c r="H229" s="42">
        <v>11.225000400000001</v>
      </c>
      <c r="I229" s="42">
        <v>2.8380155600000002E-2</v>
      </c>
      <c r="K229" s="42">
        <v>11.225000400000001</v>
      </c>
      <c r="L229" s="42">
        <v>5.7498216599999999E-2</v>
      </c>
    </row>
    <row r="230" spans="2:12" x14ac:dyDescent="0.2">
      <c r="B230" s="42">
        <v>11.2750006</v>
      </c>
      <c r="C230" s="42">
        <v>4.4568180999999998E-2</v>
      </c>
      <c r="E230" s="42">
        <v>11.2750006</v>
      </c>
      <c r="F230" s="42">
        <v>2.1293163300000001E-2</v>
      </c>
      <c r="H230" s="42">
        <v>11.2750006</v>
      </c>
      <c r="I230" s="42">
        <v>2.2704005199999999E-2</v>
      </c>
      <c r="K230" s="42">
        <v>11.2750006</v>
      </c>
      <c r="L230" s="42">
        <v>4.8110485100000003E-2</v>
      </c>
    </row>
    <row r="231" spans="2:12" x14ac:dyDescent="0.2">
      <c r="B231" s="42">
        <v>11.3250008</v>
      </c>
      <c r="C231" s="42">
        <v>4.3454170200000003E-2</v>
      </c>
      <c r="E231" s="42">
        <v>11.3250008</v>
      </c>
      <c r="F231" s="42">
        <v>1.9052028700000001E-2</v>
      </c>
      <c r="H231" s="42">
        <v>11.3250008</v>
      </c>
      <c r="I231" s="42">
        <v>1.24871731E-2</v>
      </c>
      <c r="K231" s="42">
        <v>11.3250008</v>
      </c>
      <c r="L231" s="42">
        <v>3.9896965E-2</v>
      </c>
    </row>
    <row r="232" spans="2:12" x14ac:dyDescent="0.2">
      <c r="B232" s="42">
        <v>11.375000999999999</v>
      </c>
      <c r="C232" s="42">
        <v>5.1253437999999998E-2</v>
      </c>
      <c r="E232" s="42">
        <v>11.375000999999999</v>
      </c>
      <c r="F232" s="42">
        <v>1.79314613E-2</v>
      </c>
      <c r="H232" s="42">
        <v>11.375000999999999</v>
      </c>
      <c r="I232" s="42">
        <v>3.9732456200000002E-2</v>
      </c>
      <c r="K232" s="42">
        <v>11.375000999999999</v>
      </c>
      <c r="L232" s="42">
        <v>2.8162598600000002E-2</v>
      </c>
    </row>
    <row r="233" spans="2:12" x14ac:dyDescent="0.2">
      <c r="B233" s="42">
        <v>11.425000199999999</v>
      </c>
      <c r="C233" s="42">
        <v>5.6824684100000002E-2</v>
      </c>
      <c r="E233" s="42">
        <v>11.425000199999999</v>
      </c>
      <c r="F233" s="42">
        <v>2.1293163300000001E-2</v>
      </c>
      <c r="H233" s="42">
        <v>11.425000199999999</v>
      </c>
      <c r="I233" s="42">
        <v>4.99486923E-2</v>
      </c>
      <c r="K233" s="42">
        <v>11.425000199999999</v>
      </c>
      <c r="L233" s="42">
        <v>4.9284100499999997E-2</v>
      </c>
    </row>
    <row r="234" spans="2:12" x14ac:dyDescent="0.2">
      <c r="B234" s="42">
        <v>11.475000400000001</v>
      </c>
      <c r="C234" s="42">
        <v>4.1226148599999998E-2</v>
      </c>
      <c r="E234" s="42">
        <v>11.475000400000001</v>
      </c>
      <c r="F234" s="42">
        <v>2.5776028600000001E-2</v>
      </c>
      <c r="H234" s="42">
        <v>11.475000400000001</v>
      </c>
      <c r="I234" s="42">
        <v>2.15685368E-2</v>
      </c>
      <c r="K234" s="42">
        <v>11.475000400000001</v>
      </c>
      <c r="L234" s="42">
        <v>4.3417215299999999E-2</v>
      </c>
    </row>
    <row r="235" spans="2:12" x14ac:dyDescent="0.2">
      <c r="B235" s="42">
        <v>11.5250006</v>
      </c>
      <c r="C235" s="42">
        <v>3.8996934900000002E-2</v>
      </c>
      <c r="E235" s="42">
        <v>11.5250006</v>
      </c>
      <c r="F235" s="42">
        <v>1.9052028700000001E-2</v>
      </c>
      <c r="H235" s="42">
        <v>11.5250006</v>
      </c>
      <c r="I235" s="42">
        <v>2.1569132800000002E-2</v>
      </c>
      <c r="K235" s="42">
        <v>11.5250006</v>
      </c>
      <c r="L235" s="42">
        <v>2.5815367700000001E-2</v>
      </c>
    </row>
    <row r="236" spans="2:12" x14ac:dyDescent="0.2">
      <c r="B236" s="42">
        <v>11.5750008</v>
      </c>
      <c r="C236" s="42">
        <v>4.0110945699999997E-2</v>
      </c>
      <c r="E236" s="42">
        <v>11.5750008</v>
      </c>
      <c r="F236" s="42">
        <v>1.45691633E-2</v>
      </c>
      <c r="H236" s="42">
        <v>11.5750008</v>
      </c>
      <c r="I236" s="42">
        <v>2.8380155600000002E-2</v>
      </c>
      <c r="K236" s="42">
        <v>11.5750008</v>
      </c>
      <c r="L236" s="42">
        <v>1.99484825E-2</v>
      </c>
    </row>
    <row r="237" spans="2:12" x14ac:dyDescent="0.2">
      <c r="B237" s="42">
        <v>11.625000999999999</v>
      </c>
      <c r="C237" s="42">
        <v>3.0083656300000001E-2</v>
      </c>
      <c r="E237" s="42">
        <v>11.625000999999999</v>
      </c>
      <c r="F237" s="42">
        <v>3.0258894000000001E-2</v>
      </c>
      <c r="H237" s="42">
        <v>11.625000999999999</v>
      </c>
      <c r="I237" s="42">
        <v>2.9515027999999999E-2</v>
      </c>
      <c r="K237" s="42">
        <v>11.625000999999999</v>
      </c>
      <c r="L237" s="42">
        <v>2.9336214100000001E-2</v>
      </c>
    </row>
    <row r="238" spans="2:12" x14ac:dyDescent="0.2">
      <c r="B238" s="42">
        <v>11.675000199999999</v>
      </c>
      <c r="C238" s="42">
        <v>2.8969645499999998E-2</v>
      </c>
      <c r="E238" s="42">
        <v>11.675000199999999</v>
      </c>
      <c r="F238" s="42">
        <v>6.6121220600000002E-2</v>
      </c>
      <c r="H238" s="42">
        <v>11.675000199999999</v>
      </c>
      <c r="I238" s="42">
        <v>2.1569132800000002E-2</v>
      </c>
      <c r="K238" s="42">
        <v>11.675000199999999</v>
      </c>
      <c r="L238" s="42">
        <v>5.7498216599999999E-2</v>
      </c>
    </row>
    <row r="239" spans="2:12" x14ac:dyDescent="0.2">
      <c r="B239" s="42">
        <v>11.725000400000001</v>
      </c>
      <c r="C239" s="42">
        <v>1.89417601E-2</v>
      </c>
      <c r="E239" s="42">
        <v>11.725000400000001</v>
      </c>
      <c r="F239" s="42">
        <v>6.1638355300000003E-2</v>
      </c>
      <c r="H239" s="42">
        <v>11.725000400000001</v>
      </c>
      <c r="I239" s="42">
        <v>2.3839473699999999E-2</v>
      </c>
      <c r="K239" s="42">
        <v>11.725000400000001</v>
      </c>
      <c r="L239" s="42">
        <v>4.8110485100000003E-2</v>
      </c>
    </row>
    <row r="240" spans="2:12" x14ac:dyDescent="0.2">
      <c r="B240" s="42">
        <v>11.7750006</v>
      </c>
      <c r="C240" s="42">
        <v>1.7827153200000001E-2</v>
      </c>
      <c r="E240" s="42">
        <v>11.7750006</v>
      </c>
      <c r="F240" s="42">
        <v>2.1293163300000001E-2</v>
      </c>
      <c r="H240" s="42">
        <v>11.7750006</v>
      </c>
      <c r="I240" s="42">
        <v>2.38388777E-2</v>
      </c>
      <c r="K240" s="42">
        <v>11.7750006</v>
      </c>
      <c r="L240" s="42">
        <v>2.5815367700000001E-2</v>
      </c>
    </row>
    <row r="241" spans="2:12" x14ac:dyDescent="0.2">
      <c r="B241" s="42">
        <v>11.8250008</v>
      </c>
      <c r="C241" s="42">
        <v>2.78550386E-2</v>
      </c>
      <c r="E241" s="42">
        <v>11.8250008</v>
      </c>
      <c r="F241" s="42">
        <v>1.56897306E-2</v>
      </c>
      <c r="H241" s="42">
        <v>11.8250008</v>
      </c>
      <c r="I241" s="42">
        <v>2.8380155600000002E-2</v>
      </c>
      <c r="K241" s="42">
        <v>11.8250008</v>
      </c>
      <c r="L241" s="42">
        <v>3.7549734100000003E-2</v>
      </c>
    </row>
    <row r="242" spans="2:12" x14ac:dyDescent="0.2">
      <c r="B242" s="42">
        <v>11.875000999999999</v>
      </c>
      <c r="C242" s="42">
        <v>3.6768913299999997E-2</v>
      </c>
      <c r="E242" s="42">
        <v>11.875000999999999</v>
      </c>
      <c r="F242" s="42">
        <v>1.6810298000000001E-2</v>
      </c>
      <c r="H242" s="42">
        <v>11.875000999999999</v>
      </c>
      <c r="I242" s="42">
        <v>2.72452831E-2</v>
      </c>
      <c r="K242" s="42">
        <v>11.875000999999999</v>
      </c>
      <c r="L242" s="42">
        <v>3.7549734100000003E-2</v>
      </c>
    </row>
    <row r="243" spans="2:12" x14ac:dyDescent="0.2">
      <c r="B243" s="42">
        <v>11.925000199999999</v>
      </c>
      <c r="C243" s="42">
        <v>4.12255526E-2</v>
      </c>
      <c r="E243" s="42">
        <v>11.925000199999999</v>
      </c>
      <c r="F243" s="42">
        <v>1.6810298000000001E-2</v>
      </c>
      <c r="H243" s="42">
        <v>11.925000199999999</v>
      </c>
      <c r="I243" s="42">
        <v>1.58929825E-2</v>
      </c>
      <c r="K243" s="42">
        <v>11.925000199999999</v>
      </c>
      <c r="L243" s="42">
        <v>3.1682848899999998E-2</v>
      </c>
    </row>
    <row r="244" spans="2:12" x14ac:dyDescent="0.2">
      <c r="B244" s="42">
        <v>11.975000400000001</v>
      </c>
      <c r="C244" s="42">
        <v>4.7910809499999998E-2</v>
      </c>
      <c r="E244" s="42">
        <v>11.975000400000001</v>
      </c>
      <c r="F244" s="42">
        <v>1.6810894E-2</v>
      </c>
      <c r="H244" s="42">
        <v>11.975000400000001</v>
      </c>
      <c r="I244" s="42">
        <v>2.0433664300000001E-2</v>
      </c>
      <c r="K244" s="42">
        <v>11.975000400000001</v>
      </c>
      <c r="L244" s="42">
        <v>2.9335618000000001E-2</v>
      </c>
    </row>
    <row r="245" spans="2:12" x14ac:dyDescent="0.2">
      <c r="B245" s="42">
        <v>12.0250006</v>
      </c>
      <c r="C245" s="42">
        <v>4.12255526E-2</v>
      </c>
      <c r="E245" s="42">
        <v>12.0250006</v>
      </c>
      <c r="F245" s="42">
        <v>1.23280287E-2</v>
      </c>
      <c r="H245" s="42">
        <v>12.0250006</v>
      </c>
      <c r="I245" s="42">
        <v>2.4974346200000001E-2</v>
      </c>
      <c r="K245" s="42">
        <v>12.0250006</v>
      </c>
      <c r="L245" s="42">
        <v>3.1682848899999998E-2</v>
      </c>
    </row>
    <row r="246" spans="2:12" x14ac:dyDescent="0.2">
      <c r="B246" s="42">
        <v>12.0750008</v>
      </c>
      <c r="C246" s="42">
        <v>9.0250968900000006E-2</v>
      </c>
      <c r="E246" s="42">
        <v>12.0750008</v>
      </c>
      <c r="F246" s="42">
        <v>1.0086298E-2</v>
      </c>
      <c r="H246" s="42">
        <v>12.0750008</v>
      </c>
      <c r="I246" s="42">
        <v>2.0433664300000001E-2</v>
      </c>
      <c r="K246" s="42">
        <v>12.0750008</v>
      </c>
      <c r="L246" s="42">
        <v>4.1070580500000002E-2</v>
      </c>
    </row>
    <row r="247" spans="2:12" x14ac:dyDescent="0.2">
      <c r="B247" s="42">
        <v>12.125000999999999</v>
      </c>
      <c r="C247" s="42">
        <v>0.121448636</v>
      </c>
      <c r="E247" s="42">
        <v>12.125000999999999</v>
      </c>
      <c r="F247" s="42">
        <v>1.12068653E-2</v>
      </c>
      <c r="H247" s="42">
        <v>12.125000999999999</v>
      </c>
      <c r="I247" s="42">
        <v>1.81633234E-2</v>
      </c>
      <c r="K247" s="42">
        <v>12.125000999999999</v>
      </c>
      <c r="L247" s="42">
        <v>4.4590234800000003E-2</v>
      </c>
    </row>
    <row r="248" spans="2:12" x14ac:dyDescent="0.2">
      <c r="B248" s="42">
        <v>12.175000199999999</v>
      </c>
      <c r="C248" s="42">
        <v>5.4596066499999998E-2</v>
      </c>
      <c r="E248" s="42">
        <v>12.175000199999999</v>
      </c>
      <c r="F248" s="42">
        <v>2.2413730600000001E-2</v>
      </c>
      <c r="H248" s="42">
        <v>12.175000199999999</v>
      </c>
      <c r="I248" s="42">
        <v>2.15685368E-2</v>
      </c>
      <c r="K248" s="42">
        <v>12.175000199999999</v>
      </c>
      <c r="L248" s="42">
        <v>3.1682848899999998E-2</v>
      </c>
    </row>
    <row r="249" spans="2:12" x14ac:dyDescent="0.2">
      <c r="B249" s="42">
        <v>12.225000400000001</v>
      </c>
      <c r="C249" s="42">
        <v>2.3398399399999999E-2</v>
      </c>
      <c r="E249" s="42">
        <v>12.225000400000001</v>
      </c>
      <c r="F249" s="42">
        <v>3.2500624700000001E-2</v>
      </c>
      <c r="H249" s="42">
        <v>12.225000400000001</v>
      </c>
      <c r="I249" s="42">
        <v>2.9515027999999999E-2</v>
      </c>
      <c r="K249" s="42">
        <v>12.225000400000001</v>
      </c>
      <c r="L249" s="42">
        <v>2.22957134E-2</v>
      </c>
    </row>
    <row r="250" spans="2:12" x14ac:dyDescent="0.2">
      <c r="B250" s="42">
        <v>12.2750006</v>
      </c>
      <c r="C250" s="42">
        <v>6.4623951900000004E-2</v>
      </c>
      <c r="E250" s="42">
        <v>12.2750006</v>
      </c>
      <c r="F250" s="42">
        <v>5.3793788000000002E-2</v>
      </c>
      <c r="H250" s="42">
        <v>12.2750006</v>
      </c>
      <c r="I250" s="42">
        <v>5.7895183599999997E-2</v>
      </c>
      <c r="K250" s="42">
        <v>12.2750006</v>
      </c>
      <c r="L250" s="42">
        <v>6.3365101800000004E-2</v>
      </c>
    </row>
    <row r="251" spans="2:12" x14ac:dyDescent="0.2">
      <c r="B251" s="42">
        <v>12.3250008</v>
      </c>
      <c r="C251" s="42">
        <v>6.3509345100000003E-2</v>
      </c>
      <c r="E251" s="42">
        <v>12.3250008</v>
      </c>
      <c r="F251" s="42">
        <v>4.2586326600000002E-2</v>
      </c>
      <c r="H251" s="42">
        <v>12.3250008</v>
      </c>
      <c r="I251" s="42">
        <v>4.8813819899999999E-2</v>
      </c>
      <c r="K251" s="42">
        <v>12.3250008</v>
      </c>
      <c r="L251" s="42">
        <v>7.6273083699999994E-2</v>
      </c>
    </row>
    <row r="252" spans="2:12" x14ac:dyDescent="0.2">
      <c r="B252" s="42">
        <v>12.375000999999999</v>
      </c>
      <c r="C252" s="42">
        <v>7.7994465799999996E-2</v>
      </c>
      <c r="E252" s="42">
        <v>12.375000999999999</v>
      </c>
      <c r="F252" s="42">
        <v>1.3448E-2</v>
      </c>
      <c r="H252" s="42">
        <v>12.375000999999999</v>
      </c>
      <c r="I252" s="42">
        <v>2.0433664300000001E-2</v>
      </c>
      <c r="K252" s="42">
        <v>12.375000999999999</v>
      </c>
      <c r="L252" s="42">
        <v>3.63767147E-2</v>
      </c>
    </row>
    <row r="253" spans="2:12" x14ac:dyDescent="0.2">
      <c r="B253" s="42">
        <v>12.425000199999999</v>
      </c>
      <c r="C253" s="42">
        <v>9.5821618999999997E-2</v>
      </c>
      <c r="E253" s="42">
        <v>12.425000199999999</v>
      </c>
      <c r="F253" s="42">
        <v>1.12068653E-2</v>
      </c>
      <c r="H253" s="42">
        <v>12.425000199999999</v>
      </c>
      <c r="I253" s="42">
        <v>1.70278549E-2</v>
      </c>
      <c r="K253" s="42">
        <v>12.425000199999999</v>
      </c>
      <c r="L253" s="42">
        <v>4.1069984400000002E-2</v>
      </c>
    </row>
    <row r="254" spans="2:12" x14ac:dyDescent="0.2">
      <c r="B254" s="42">
        <v>12.475000400000001</v>
      </c>
      <c r="C254" s="42">
        <v>4.0110945699999997E-2</v>
      </c>
      <c r="E254" s="42">
        <v>12.475000400000001</v>
      </c>
      <c r="F254" s="42">
        <v>1.56897306E-2</v>
      </c>
      <c r="H254" s="42">
        <v>12.475000400000001</v>
      </c>
      <c r="I254" s="42">
        <v>1.7028451E-2</v>
      </c>
      <c r="K254" s="42">
        <v>12.475000400000001</v>
      </c>
      <c r="L254" s="42">
        <v>8.2139968899999999E-2</v>
      </c>
    </row>
    <row r="255" spans="2:12" x14ac:dyDescent="0.2">
      <c r="B255" s="42">
        <v>12.5250006</v>
      </c>
      <c r="C255" s="42">
        <v>2.3398399399999999E-2</v>
      </c>
      <c r="E255" s="42">
        <v>12.5250006</v>
      </c>
      <c r="F255" s="42">
        <v>1.79314613E-2</v>
      </c>
      <c r="H255" s="42">
        <v>12.5250006</v>
      </c>
      <c r="I255" s="42">
        <v>2.2704005199999999E-2</v>
      </c>
      <c r="K255" s="42">
        <v>12.5250006</v>
      </c>
      <c r="L255" s="42">
        <v>5.7498216599999999E-2</v>
      </c>
    </row>
    <row r="256" spans="2:12" x14ac:dyDescent="0.2">
      <c r="B256" s="42">
        <v>12.5750008</v>
      </c>
      <c r="C256" s="42">
        <v>4.9025416400000001E-2</v>
      </c>
      <c r="E256" s="42">
        <v>12.5750008</v>
      </c>
      <c r="F256" s="42">
        <v>3.4741759300000001E-2</v>
      </c>
      <c r="H256" s="42">
        <v>12.5750008</v>
      </c>
      <c r="I256" s="42">
        <v>2.2704005199999999E-2</v>
      </c>
      <c r="K256" s="42">
        <v>12.5750008</v>
      </c>
      <c r="L256" s="42">
        <v>2.2295117400000002E-2</v>
      </c>
    </row>
    <row r="257" spans="2:12" x14ac:dyDescent="0.2">
      <c r="B257" s="42">
        <v>12.625000999999999</v>
      </c>
      <c r="C257" s="42">
        <v>5.2368044900000001E-2</v>
      </c>
      <c r="E257" s="42">
        <v>12.625000999999999</v>
      </c>
      <c r="F257" s="42">
        <v>4.1465759300000002E-2</v>
      </c>
      <c r="H257" s="42">
        <v>12.625000999999999</v>
      </c>
      <c r="I257" s="42">
        <v>1.4757513999999999E-2</v>
      </c>
      <c r="K257" s="42">
        <v>12.625000999999999</v>
      </c>
      <c r="L257" s="42">
        <v>7.6273083699999994E-2</v>
      </c>
    </row>
    <row r="258" spans="2:12" x14ac:dyDescent="0.2">
      <c r="B258" s="42">
        <v>12.675000199999999</v>
      </c>
      <c r="C258" s="42">
        <v>4.2339563400000002E-2</v>
      </c>
      <c r="E258" s="42">
        <v>12.675000199999999</v>
      </c>
      <c r="F258" s="42">
        <v>2.80177593E-2</v>
      </c>
      <c r="H258" s="42">
        <v>12.675000199999999</v>
      </c>
      <c r="I258" s="42">
        <v>1.9298195800000001E-2</v>
      </c>
      <c r="K258" s="42">
        <v>12.675000199999999</v>
      </c>
      <c r="L258" s="42">
        <v>8.5660815200000004E-2</v>
      </c>
    </row>
    <row r="259" spans="2:12" x14ac:dyDescent="0.2">
      <c r="B259" s="42">
        <v>12.725000400000001</v>
      </c>
      <c r="C259" s="42">
        <v>4.2339563400000002E-2</v>
      </c>
      <c r="E259" s="42">
        <v>12.725000400000001</v>
      </c>
      <c r="F259" s="42">
        <v>2.0172596000000001E-2</v>
      </c>
      <c r="H259" s="42">
        <v>12.725000400000001</v>
      </c>
      <c r="I259" s="42">
        <v>2.3839473699999999E-2</v>
      </c>
      <c r="K259" s="42">
        <v>12.725000400000001</v>
      </c>
      <c r="L259" s="42">
        <v>7.5100064300000005E-2</v>
      </c>
    </row>
    <row r="260" spans="2:12" x14ac:dyDescent="0.2">
      <c r="B260" s="42">
        <v>12.7750006</v>
      </c>
      <c r="C260" s="42">
        <v>2.8969645499999998E-2</v>
      </c>
      <c r="E260" s="42">
        <v>12.7750006</v>
      </c>
      <c r="F260" s="42">
        <v>1.3448E-2</v>
      </c>
      <c r="H260" s="42">
        <v>12.7750006</v>
      </c>
      <c r="I260" s="42">
        <v>1.3622641600000001E-2</v>
      </c>
      <c r="K260" s="42">
        <v>12.7750006</v>
      </c>
      <c r="L260" s="42">
        <v>6.5712332700000001E-2</v>
      </c>
    </row>
    <row r="261" spans="2:12" x14ac:dyDescent="0.2">
      <c r="B261" s="42">
        <v>12.8250008</v>
      </c>
      <c r="C261" s="42">
        <v>3.6768913299999997E-2</v>
      </c>
      <c r="E261" s="42">
        <v>12.8250008</v>
      </c>
      <c r="F261" s="42">
        <v>1.3448596E-2</v>
      </c>
      <c r="H261" s="42">
        <v>12.8250008</v>
      </c>
      <c r="I261" s="42">
        <v>1.24871731E-2</v>
      </c>
      <c r="K261" s="42">
        <v>12.8250008</v>
      </c>
      <c r="L261" s="42">
        <v>1.99484825E-2</v>
      </c>
    </row>
    <row r="262" spans="2:12" x14ac:dyDescent="0.2">
      <c r="B262" s="42">
        <v>12.875000999999999</v>
      </c>
      <c r="C262" s="42">
        <v>3.45402956E-2</v>
      </c>
      <c r="E262" s="42">
        <v>12.875000999999999</v>
      </c>
      <c r="F262" s="42">
        <v>1.12074614E-2</v>
      </c>
      <c r="H262" s="42">
        <v>12.875000999999999</v>
      </c>
      <c r="I262" s="42">
        <v>2.4974346200000001E-2</v>
      </c>
      <c r="K262" s="42">
        <v>12.875000999999999</v>
      </c>
      <c r="L262" s="42">
        <v>5.9844851499999997E-2</v>
      </c>
    </row>
    <row r="263" spans="2:12" x14ac:dyDescent="0.2">
      <c r="B263" s="42">
        <v>12.925000199999999</v>
      </c>
      <c r="C263" s="42">
        <v>2.5627016999999998E-2</v>
      </c>
      <c r="E263" s="42">
        <v>12.925000199999999</v>
      </c>
      <c r="F263" s="42">
        <v>1.12068653E-2</v>
      </c>
      <c r="H263" s="42">
        <v>12.925000199999999</v>
      </c>
      <c r="I263" s="42">
        <v>2.61098146E-2</v>
      </c>
      <c r="K263" s="42">
        <v>12.925000199999999</v>
      </c>
      <c r="L263" s="42">
        <v>7.1579217900000006E-2</v>
      </c>
    </row>
    <row r="264" spans="2:12" x14ac:dyDescent="0.2">
      <c r="B264" s="42">
        <v>12.975000400000001</v>
      </c>
      <c r="C264" s="42">
        <v>2.89690495E-2</v>
      </c>
      <c r="E264" s="42">
        <v>12.975000400000001</v>
      </c>
      <c r="F264" s="42">
        <v>8.9651346200000006E-3</v>
      </c>
      <c r="H264" s="42">
        <v>12.975000400000001</v>
      </c>
      <c r="I264" s="42">
        <v>1.24871731E-2</v>
      </c>
      <c r="K264" s="42">
        <v>12.975000400000001</v>
      </c>
      <c r="L264" s="42">
        <v>0.19596338299999999</v>
      </c>
    </row>
    <row r="265" spans="2:12" x14ac:dyDescent="0.2">
      <c r="B265" s="42">
        <v>13.0250006</v>
      </c>
      <c r="C265" s="42">
        <v>3.3425688699999997E-2</v>
      </c>
      <c r="E265" s="42">
        <v>13.0250006</v>
      </c>
      <c r="F265" s="42">
        <v>1.3448E-2</v>
      </c>
      <c r="H265" s="42">
        <v>13.0250006</v>
      </c>
      <c r="I265" s="42">
        <v>1.24871731E-2</v>
      </c>
      <c r="K265" s="42">
        <v>13.0250006</v>
      </c>
      <c r="L265" s="42">
        <v>0.19596338299999999</v>
      </c>
    </row>
    <row r="266" spans="2:12" x14ac:dyDescent="0.2">
      <c r="B266" s="42">
        <v>13.0750008</v>
      </c>
      <c r="C266" s="42">
        <v>4.2340159400000001E-2</v>
      </c>
      <c r="E266" s="42">
        <v>13.0750008</v>
      </c>
      <c r="F266" s="42">
        <v>1.3448596E-2</v>
      </c>
      <c r="H266" s="42">
        <v>13.0750008</v>
      </c>
      <c r="I266" s="42">
        <v>3.5191178300000001E-2</v>
      </c>
      <c r="K266" s="42">
        <v>13.0750008</v>
      </c>
      <c r="L266" s="42">
        <v>6.4539313299999998E-2</v>
      </c>
    </row>
    <row r="267" spans="2:12" x14ac:dyDescent="0.2">
      <c r="B267" s="42">
        <v>13.125000999999999</v>
      </c>
      <c r="C267" s="42">
        <v>4.3454170200000003E-2</v>
      </c>
      <c r="E267" s="42">
        <v>13.125000999999999</v>
      </c>
      <c r="F267" s="42">
        <v>1.0086298E-2</v>
      </c>
      <c r="H267" s="42">
        <v>13.125000999999999</v>
      </c>
      <c r="I267" s="42">
        <v>3.7461519200000001E-2</v>
      </c>
      <c r="K267" s="42">
        <v>13.125000999999999</v>
      </c>
      <c r="L267" s="42">
        <v>5.6324601199999998E-2</v>
      </c>
    </row>
    <row r="268" spans="2:12" x14ac:dyDescent="0.2">
      <c r="B268" s="42">
        <v>13.175000199999999</v>
      </c>
      <c r="C268" s="42">
        <v>3.11976671E-2</v>
      </c>
      <c r="E268" s="42">
        <v>13.175000199999999</v>
      </c>
      <c r="F268" s="42">
        <v>2.1293163300000001E-2</v>
      </c>
      <c r="H268" s="42">
        <v>13.175000199999999</v>
      </c>
      <c r="I268" s="42">
        <v>1.7028451E-2</v>
      </c>
      <c r="K268" s="42">
        <v>13.175000199999999</v>
      </c>
      <c r="L268" s="42">
        <v>1.64276361E-2</v>
      </c>
    </row>
    <row r="269" spans="2:12" x14ac:dyDescent="0.2">
      <c r="B269" s="42">
        <v>13.225000400000001</v>
      </c>
      <c r="C269" s="42">
        <v>5.0139427200000003E-2</v>
      </c>
      <c r="E269" s="42">
        <v>13.225000400000001</v>
      </c>
      <c r="F269" s="42">
        <v>2.4655461300000001E-2</v>
      </c>
      <c r="H269" s="42">
        <v>13.225000400000001</v>
      </c>
      <c r="I269" s="42">
        <v>1.02168322E-2</v>
      </c>
      <c r="K269" s="42">
        <v>13.225000400000001</v>
      </c>
      <c r="L269" s="42">
        <v>1.40815973E-2</v>
      </c>
    </row>
    <row r="270" spans="2:12" x14ac:dyDescent="0.2">
      <c r="B270" s="42">
        <v>13.2750006</v>
      </c>
      <c r="C270" s="42">
        <v>6.1281323399999997E-2</v>
      </c>
      <c r="E270" s="42">
        <v>13.2750006</v>
      </c>
      <c r="F270" s="42">
        <v>1.79314613E-2</v>
      </c>
      <c r="H270" s="42">
        <v>13.2750006</v>
      </c>
      <c r="I270" s="42">
        <v>1.24871731E-2</v>
      </c>
      <c r="K270" s="42">
        <v>13.2750006</v>
      </c>
      <c r="L270" s="42">
        <v>3.63767147E-2</v>
      </c>
    </row>
    <row r="271" spans="2:12" x14ac:dyDescent="0.2">
      <c r="B271" s="42">
        <v>13.3250008</v>
      </c>
      <c r="C271" s="42">
        <v>5.1253437999999998E-2</v>
      </c>
      <c r="E271" s="42">
        <v>13.3250008</v>
      </c>
      <c r="F271" s="42">
        <v>1.12068653E-2</v>
      </c>
      <c r="H271" s="42">
        <v>13.3250008</v>
      </c>
      <c r="I271" s="42">
        <v>1.58929825E-2</v>
      </c>
      <c r="K271" s="42">
        <v>13.3250008</v>
      </c>
      <c r="L271" s="42">
        <v>4.4590234800000003E-2</v>
      </c>
    </row>
    <row r="272" spans="2:12" x14ac:dyDescent="0.2">
      <c r="B272" s="42">
        <v>13.375000999999999</v>
      </c>
      <c r="C272" s="42">
        <v>3.78829241E-2</v>
      </c>
      <c r="E272" s="42">
        <v>13.375000999999999</v>
      </c>
      <c r="F272" s="42">
        <v>1.45691633E-2</v>
      </c>
      <c r="H272" s="42">
        <v>13.375000999999999</v>
      </c>
      <c r="I272" s="42">
        <v>2.38388777E-2</v>
      </c>
      <c r="K272" s="42">
        <v>13.375000999999999</v>
      </c>
      <c r="L272" s="42">
        <v>3.28558683E-2</v>
      </c>
    </row>
    <row r="273" spans="2:12" x14ac:dyDescent="0.2">
      <c r="B273" s="42">
        <v>13.425000199999999</v>
      </c>
      <c r="C273" s="42">
        <v>2.5627016999999998E-2</v>
      </c>
      <c r="E273" s="42">
        <v>13.425000199999999</v>
      </c>
      <c r="F273" s="42">
        <v>1.56903267E-2</v>
      </c>
      <c r="H273" s="42">
        <v>13.425000199999999</v>
      </c>
      <c r="I273" s="42">
        <v>2.1569132800000002E-2</v>
      </c>
      <c r="K273" s="42">
        <v>13.425000199999999</v>
      </c>
      <c r="L273" s="42">
        <v>2.9335618000000001E-2</v>
      </c>
    </row>
    <row r="274" spans="2:12" x14ac:dyDescent="0.2">
      <c r="B274" s="42">
        <v>13.475000400000001</v>
      </c>
      <c r="C274" s="42">
        <v>2.5627016999999998E-2</v>
      </c>
      <c r="E274" s="42">
        <v>13.475000400000001</v>
      </c>
      <c r="F274" s="42">
        <v>1.23274326E-2</v>
      </c>
      <c r="H274" s="42">
        <v>13.475000400000001</v>
      </c>
      <c r="I274" s="42">
        <v>1.81633234E-2</v>
      </c>
      <c r="K274" s="42">
        <v>13.475000400000001</v>
      </c>
      <c r="L274" s="42">
        <v>3.05092335E-2</v>
      </c>
    </row>
    <row r="275" spans="2:12" x14ac:dyDescent="0.2">
      <c r="B275" s="42">
        <v>13.5250006</v>
      </c>
      <c r="C275" s="42">
        <v>2.6740431799999999E-2</v>
      </c>
      <c r="E275" s="42">
        <v>13.5250006</v>
      </c>
      <c r="F275" s="42">
        <v>1.23274326E-2</v>
      </c>
      <c r="H275" s="42">
        <v>13.5250006</v>
      </c>
      <c r="I275" s="42">
        <v>2.2704005199999999E-2</v>
      </c>
      <c r="K275" s="42">
        <v>13.5250006</v>
      </c>
      <c r="L275" s="42">
        <v>4.4590830800000002E-2</v>
      </c>
    </row>
    <row r="276" spans="2:12" x14ac:dyDescent="0.2">
      <c r="B276" s="42">
        <v>13.5750008</v>
      </c>
      <c r="C276" s="42">
        <v>5.6824684100000002E-2</v>
      </c>
      <c r="E276" s="42">
        <v>13.5750008</v>
      </c>
      <c r="F276" s="42">
        <v>1.12068653E-2</v>
      </c>
      <c r="H276" s="42">
        <v>13.5750008</v>
      </c>
      <c r="I276" s="42">
        <v>2.2704005199999999E-2</v>
      </c>
      <c r="K276" s="42">
        <v>13.5750008</v>
      </c>
      <c r="L276" s="42">
        <v>2.9336214100000001E-2</v>
      </c>
    </row>
    <row r="277" spans="2:12" x14ac:dyDescent="0.2">
      <c r="B277" s="42">
        <v>13.625000999999999</v>
      </c>
      <c r="C277" s="42">
        <v>5.7938694999999998E-2</v>
      </c>
      <c r="E277" s="42">
        <v>13.625000999999999</v>
      </c>
      <c r="F277" s="42">
        <v>1.0086298E-2</v>
      </c>
      <c r="H277" s="42">
        <v>13.625000999999999</v>
      </c>
      <c r="I277" s="42">
        <v>1.9298195800000001E-2</v>
      </c>
      <c r="K277" s="42">
        <v>13.625000999999999</v>
      </c>
      <c r="L277" s="42">
        <v>1.17343664E-2</v>
      </c>
    </row>
    <row r="278" spans="2:12" x14ac:dyDescent="0.2">
      <c r="B278" s="42">
        <v>13.675000199999999</v>
      </c>
      <c r="C278" s="42">
        <v>4.2339563400000002E-2</v>
      </c>
      <c r="E278" s="42">
        <v>13.675000199999999</v>
      </c>
      <c r="F278" s="42">
        <v>7.84516335E-3</v>
      </c>
      <c r="H278" s="42">
        <v>13.675000199999999</v>
      </c>
      <c r="I278" s="42">
        <v>1.7028451E-2</v>
      </c>
      <c r="K278" s="42">
        <v>13.675000199999999</v>
      </c>
      <c r="L278" s="42">
        <v>1.40810013E-2</v>
      </c>
    </row>
    <row r="279" spans="2:12" x14ac:dyDescent="0.2">
      <c r="B279" s="42">
        <v>13.725000400000001</v>
      </c>
      <c r="C279" s="42">
        <v>3.7883520099999998E-2</v>
      </c>
      <c r="E279" s="42">
        <v>13.725000400000001</v>
      </c>
      <c r="F279" s="42">
        <v>1.3448596E-2</v>
      </c>
      <c r="H279" s="42">
        <v>13.725000400000001</v>
      </c>
      <c r="I279" s="42">
        <v>3.1785964999999999E-2</v>
      </c>
      <c r="K279" s="42">
        <v>13.725000400000001</v>
      </c>
      <c r="L279" s="42">
        <v>2.81620026E-2</v>
      </c>
    </row>
    <row r="280" spans="2:12" x14ac:dyDescent="0.2">
      <c r="B280" s="42">
        <v>13.7750006</v>
      </c>
      <c r="C280" s="42">
        <v>4.0111541700000003E-2</v>
      </c>
      <c r="E280" s="42">
        <v>13.7750006</v>
      </c>
      <c r="F280" s="42">
        <v>1.56897306E-2</v>
      </c>
      <c r="H280" s="42">
        <v>13.7750006</v>
      </c>
      <c r="I280" s="42">
        <v>2.8379559499999998E-2</v>
      </c>
      <c r="K280" s="42">
        <v>13.7750006</v>
      </c>
      <c r="L280" s="42">
        <v>3.63767147E-2</v>
      </c>
    </row>
    <row r="281" spans="2:12" x14ac:dyDescent="0.2">
      <c r="B281" s="42">
        <v>13.8250008</v>
      </c>
      <c r="C281" s="42">
        <v>3.5654306400000002E-2</v>
      </c>
      <c r="E281" s="42">
        <v>13.8250008</v>
      </c>
      <c r="F281" s="42">
        <v>1.56897306E-2</v>
      </c>
      <c r="H281" s="42">
        <v>13.8250008</v>
      </c>
      <c r="I281" s="42">
        <v>1.70278549E-2</v>
      </c>
      <c r="K281" s="42">
        <v>13.8250008</v>
      </c>
      <c r="L281" s="42">
        <v>2.9336214100000001E-2</v>
      </c>
    </row>
    <row r="282" spans="2:12" x14ac:dyDescent="0.2">
      <c r="B282" s="42">
        <v>13.875000999999999</v>
      </c>
      <c r="C282" s="42">
        <v>4.5682191800000001E-2</v>
      </c>
      <c r="E282" s="42">
        <v>13.875000999999999</v>
      </c>
      <c r="F282" s="42">
        <v>1.45691633E-2</v>
      </c>
      <c r="H282" s="42">
        <v>13.875000999999999</v>
      </c>
      <c r="I282" s="42">
        <v>1.58929825E-2</v>
      </c>
      <c r="K282" s="42">
        <v>13.875000999999999</v>
      </c>
      <c r="L282" s="42">
        <v>3.05092335E-2</v>
      </c>
    </row>
    <row r="283" spans="2:12" x14ac:dyDescent="0.2">
      <c r="B283" s="42">
        <v>13.925000199999999</v>
      </c>
      <c r="C283" s="42">
        <v>4.9024820300000001E-2</v>
      </c>
      <c r="E283" s="42">
        <v>13.925000199999999</v>
      </c>
      <c r="F283" s="42">
        <v>1.12068653E-2</v>
      </c>
      <c r="H283" s="42">
        <v>13.925000199999999</v>
      </c>
      <c r="I283" s="42">
        <v>1.24871731E-2</v>
      </c>
      <c r="K283" s="42">
        <v>13.925000199999999</v>
      </c>
      <c r="L283" s="42">
        <v>3.4029483800000003E-2</v>
      </c>
    </row>
    <row r="284" spans="2:12" x14ac:dyDescent="0.2">
      <c r="B284" s="42">
        <v>13.975000400000001</v>
      </c>
      <c r="C284" s="42">
        <v>4.6796798700000003E-2</v>
      </c>
      <c r="E284" s="42">
        <v>13.975000400000001</v>
      </c>
      <c r="F284" s="42">
        <v>1.0086298E-2</v>
      </c>
      <c r="H284" s="42">
        <v>13.975000400000001</v>
      </c>
      <c r="I284" s="42">
        <v>2.2704005199999999E-2</v>
      </c>
      <c r="K284" s="42">
        <v>13.975000400000001</v>
      </c>
      <c r="L284" s="42">
        <v>3.5203099299999999E-2</v>
      </c>
    </row>
    <row r="285" spans="2:12" x14ac:dyDescent="0.2">
      <c r="B285" s="42">
        <v>14.0250006</v>
      </c>
      <c r="C285" s="42">
        <v>4.7911405599999998E-2</v>
      </c>
      <c r="E285" s="42">
        <v>14.0250006</v>
      </c>
      <c r="F285" s="42">
        <v>8.9657306699999998E-3</v>
      </c>
      <c r="H285" s="42">
        <v>14.0250006</v>
      </c>
      <c r="I285" s="42">
        <v>2.61098146E-2</v>
      </c>
      <c r="K285" s="42">
        <v>14.0250006</v>
      </c>
      <c r="L285" s="42">
        <v>2.5815367700000001E-2</v>
      </c>
    </row>
    <row r="286" spans="2:12" x14ac:dyDescent="0.2">
      <c r="B286" s="42">
        <v>14.0750008</v>
      </c>
      <c r="C286" s="42">
        <v>3.3426284799999997E-2</v>
      </c>
      <c r="E286" s="42">
        <v>14.0750008</v>
      </c>
      <c r="F286" s="42">
        <v>1.12068653E-2</v>
      </c>
      <c r="H286" s="42">
        <v>14.0750008</v>
      </c>
      <c r="I286" s="42">
        <v>1.81633234E-2</v>
      </c>
      <c r="K286" s="42">
        <v>14.0750008</v>
      </c>
      <c r="L286" s="42">
        <v>2.2295117400000002E-2</v>
      </c>
    </row>
    <row r="287" spans="2:12" x14ac:dyDescent="0.2">
      <c r="B287" s="42">
        <v>14.125000999999999</v>
      </c>
      <c r="C287" s="42">
        <v>3.6768317199999997E-2</v>
      </c>
      <c r="E287" s="42">
        <v>14.125000999999999</v>
      </c>
      <c r="F287" s="42">
        <v>1.56897306E-2</v>
      </c>
      <c r="H287" s="42">
        <v>14.125000999999999</v>
      </c>
      <c r="I287" s="42">
        <v>1.9298195800000001E-2</v>
      </c>
      <c r="K287" s="42">
        <v>14.125000999999999</v>
      </c>
      <c r="L287" s="42">
        <v>2.9336214100000001E-2</v>
      </c>
    </row>
    <row r="288" spans="2:12" x14ac:dyDescent="0.2">
      <c r="B288" s="42">
        <v>14.175000199999999</v>
      </c>
      <c r="C288" s="42">
        <v>8.02224874E-2</v>
      </c>
      <c r="E288" s="42">
        <v>14.175000199999999</v>
      </c>
      <c r="F288" s="42">
        <v>1.3448596E-2</v>
      </c>
      <c r="H288" s="42">
        <v>14.175000199999999</v>
      </c>
      <c r="I288" s="42">
        <v>3.8596987700000002E-2</v>
      </c>
      <c r="K288" s="42">
        <v>14.175000199999999</v>
      </c>
      <c r="L288" s="42">
        <v>5.0457716E-2</v>
      </c>
    </row>
    <row r="289" spans="2:12" x14ac:dyDescent="0.2">
      <c r="B289" s="42">
        <v>14.225000400000001</v>
      </c>
      <c r="C289" s="42">
        <v>0.14484703500000001</v>
      </c>
      <c r="E289" s="42">
        <v>14.225000400000001</v>
      </c>
      <c r="F289" s="42">
        <v>1.6810298000000001E-2</v>
      </c>
      <c r="H289" s="42">
        <v>14.225000400000001</v>
      </c>
      <c r="I289" s="42">
        <v>3.9732456200000002E-2</v>
      </c>
      <c r="K289" s="42">
        <v>14.225000400000001</v>
      </c>
      <c r="L289" s="42">
        <v>4.9284100499999997E-2</v>
      </c>
    </row>
    <row r="290" spans="2:12" x14ac:dyDescent="0.2">
      <c r="B290" s="42">
        <v>14.2750006</v>
      </c>
      <c r="C290" s="42">
        <v>9.9164843599999997E-2</v>
      </c>
      <c r="E290" s="42">
        <v>14.2750006</v>
      </c>
      <c r="F290" s="42">
        <v>2.0172596000000001E-2</v>
      </c>
      <c r="H290" s="42">
        <v>14.2750006</v>
      </c>
      <c r="I290" s="42">
        <v>2.3839473699999999E-2</v>
      </c>
      <c r="K290" s="42">
        <v>14.2750006</v>
      </c>
      <c r="L290" s="42">
        <v>5.7498216599999999E-2</v>
      </c>
    </row>
    <row r="291" spans="2:12" x14ac:dyDescent="0.2">
      <c r="B291" s="42">
        <v>14.3250008</v>
      </c>
      <c r="C291" s="42">
        <v>2.89690495E-2</v>
      </c>
      <c r="E291" s="42">
        <v>14.3250008</v>
      </c>
      <c r="F291" s="42">
        <v>1.45691633E-2</v>
      </c>
      <c r="H291" s="42">
        <v>14.3250008</v>
      </c>
      <c r="I291" s="42">
        <v>2.0433664300000001E-2</v>
      </c>
      <c r="K291" s="42">
        <v>14.3250008</v>
      </c>
      <c r="L291" s="42">
        <v>6.1018466899999999E-2</v>
      </c>
    </row>
    <row r="292" spans="2:12" x14ac:dyDescent="0.2">
      <c r="B292" s="42">
        <v>14.375000999999999</v>
      </c>
      <c r="C292" s="42">
        <v>2.6740431799999999E-2</v>
      </c>
      <c r="E292" s="42">
        <v>14.375000999999999</v>
      </c>
      <c r="F292" s="42">
        <v>1.3448E-2</v>
      </c>
      <c r="H292" s="42">
        <v>14.375000999999999</v>
      </c>
      <c r="I292" s="42">
        <v>1.9298195800000001E-2</v>
      </c>
      <c r="K292" s="42">
        <v>14.375000999999999</v>
      </c>
      <c r="L292" s="42">
        <v>3.1682252899999999E-2</v>
      </c>
    </row>
    <row r="293" spans="2:12" x14ac:dyDescent="0.2">
      <c r="B293" s="42">
        <v>14.425000199999999</v>
      </c>
      <c r="C293" s="42">
        <v>9.4707608200000001E-2</v>
      </c>
      <c r="E293" s="42">
        <v>14.425000199999999</v>
      </c>
      <c r="F293" s="42">
        <v>1.3448596E-2</v>
      </c>
      <c r="H293" s="42">
        <v>14.425000199999999</v>
      </c>
      <c r="I293" s="42">
        <v>2.0433068299999999E-2</v>
      </c>
      <c r="K293" s="42">
        <v>14.425000199999999</v>
      </c>
      <c r="L293" s="42">
        <v>7.8619718599999999E-2</v>
      </c>
    </row>
    <row r="294" spans="2:12" x14ac:dyDescent="0.2">
      <c r="B294" s="42">
        <v>14.475000400000001</v>
      </c>
      <c r="C294" s="42">
        <v>8.8022351299999996E-2</v>
      </c>
      <c r="E294" s="42">
        <v>14.475000400000001</v>
      </c>
      <c r="F294" s="42">
        <v>1.45691633E-2</v>
      </c>
      <c r="H294" s="42">
        <v>14.475000400000001</v>
      </c>
      <c r="I294" s="42">
        <v>1.58929825E-2</v>
      </c>
      <c r="K294" s="42">
        <v>14.475000400000001</v>
      </c>
      <c r="L294" s="42">
        <v>7.7446699100000002E-2</v>
      </c>
    </row>
    <row r="295" spans="2:12" x14ac:dyDescent="0.2">
      <c r="B295" s="42">
        <v>14.5250006</v>
      </c>
      <c r="C295" s="42">
        <v>1.55991316E-2</v>
      </c>
      <c r="E295" s="42">
        <v>14.5250006</v>
      </c>
      <c r="F295" s="42">
        <v>1.9051432600000001E-2</v>
      </c>
      <c r="H295" s="42">
        <v>14.5250006</v>
      </c>
      <c r="I295" s="42">
        <v>1.58929825E-2</v>
      </c>
      <c r="K295" s="42">
        <v>14.5250006</v>
      </c>
      <c r="L295" s="42">
        <v>0.14433264700000001</v>
      </c>
    </row>
    <row r="296" spans="2:12" x14ac:dyDescent="0.2">
      <c r="B296" s="42">
        <v>14.5750008</v>
      </c>
      <c r="C296" s="42">
        <v>2.2284388499999998E-2</v>
      </c>
      <c r="E296" s="42">
        <v>14.5750008</v>
      </c>
      <c r="F296" s="42">
        <v>1.45691633E-2</v>
      </c>
      <c r="H296" s="42">
        <v>14.5750008</v>
      </c>
      <c r="I296" s="42">
        <v>1.58929825E-2</v>
      </c>
      <c r="K296" s="42">
        <v>14.5750008</v>
      </c>
      <c r="L296" s="42">
        <v>0.14550566700000001</v>
      </c>
    </row>
    <row r="297" spans="2:12" x14ac:dyDescent="0.2">
      <c r="B297" s="42">
        <v>14.625000999999999</v>
      </c>
      <c r="C297" s="42">
        <v>2.78550386E-2</v>
      </c>
      <c r="E297" s="42">
        <v>14.625000999999999</v>
      </c>
      <c r="F297" s="42">
        <v>8.9657306699999998E-3</v>
      </c>
      <c r="H297" s="42">
        <v>14.625000999999999</v>
      </c>
      <c r="I297" s="42">
        <v>1.7028451E-2</v>
      </c>
      <c r="K297" s="42">
        <v>14.625000999999999</v>
      </c>
      <c r="L297" s="42">
        <v>1.8774867099999999E-2</v>
      </c>
    </row>
    <row r="298" spans="2:12" x14ac:dyDescent="0.2">
      <c r="B298" s="42">
        <v>14.675000199999999</v>
      </c>
      <c r="C298" s="42">
        <v>2.5626421E-2</v>
      </c>
      <c r="E298" s="42">
        <v>14.675000199999999</v>
      </c>
      <c r="F298" s="42">
        <v>6.72399998E-3</v>
      </c>
      <c r="H298" s="42">
        <v>14.675000199999999</v>
      </c>
      <c r="I298" s="42">
        <v>1.8162727399999998E-2</v>
      </c>
      <c r="K298" s="42">
        <v>14.675000199999999</v>
      </c>
      <c r="L298" s="42">
        <v>1.64282322E-2</v>
      </c>
    </row>
    <row r="299" spans="2:12" x14ac:dyDescent="0.2">
      <c r="B299" s="42">
        <v>14.725000400000001</v>
      </c>
      <c r="C299" s="42">
        <v>2.3398399399999999E-2</v>
      </c>
      <c r="E299" s="42">
        <v>14.725000400000001</v>
      </c>
      <c r="F299" s="42">
        <v>1.12068653E-2</v>
      </c>
      <c r="H299" s="42">
        <v>14.725000400000001</v>
      </c>
      <c r="I299" s="42">
        <v>3.0649900399999999E-2</v>
      </c>
      <c r="K299" s="42">
        <v>14.725000400000001</v>
      </c>
      <c r="L299" s="42">
        <v>3.1682848899999998E-2</v>
      </c>
    </row>
    <row r="300" spans="2:12" x14ac:dyDescent="0.2">
      <c r="B300" s="42">
        <v>14.7750006</v>
      </c>
      <c r="C300" s="42">
        <v>2.2284388499999998E-2</v>
      </c>
      <c r="E300" s="42">
        <v>14.7750006</v>
      </c>
      <c r="F300" s="42">
        <v>1.56903267E-2</v>
      </c>
      <c r="H300" s="42">
        <v>14.7750006</v>
      </c>
      <c r="I300" s="42">
        <v>3.8596987700000002E-2</v>
      </c>
      <c r="K300" s="42">
        <v>14.7750006</v>
      </c>
      <c r="L300" s="42">
        <v>3.1682848899999998E-2</v>
      </c>
    </row>
    <row r="301" spans="2:12" x14ac:dyDescent="0.2">
      <c r="B301" s="42">
        <v>14.8250008</v>
      </c>
      <c r="C301" s="42">
        <v>2.1169781700000001E-2</v>
      </c>
      <c r="E301" s="42">
        <v>14.8250008</v>
      </c>
      <c r="F301" s="42">
        <v>1.23280287E-2</v>
      </c>
      <c r="H301" s="42">
        <v>14.8250008</v>
      </c>
      <c r="I301" s="42">
        <v>3.0650496499999999E-2</v>
      </c>
      <c r="K301" s="42">
        <v>14.8250008</v>
      </c>
      <c r="L301" s="42">
        <v>2.1121501899999999E-2</v>
      </c>
    </row>
    <row r="302" spans="2:12" x14ac:dyDescent="0.2">
      <c r="B302" s="42">
        <v>14.875000999999999</v>
      </c>
      <c r="C302" s="42">
        <v>6.7966580400000004E-2</v>
      </c>
      <c r="E302" s="42">
        <v>14.875000999999999</v>
      </c>
      <c r="F302" s="42">
        <v>1.23274326E-2</v>
      </c>
      <c r="H302" s="42">
        <v>14.875000999999999</v>
      </c>
      <c r="I302" s="42">
        <v>3.7462115300000001E-2</v>
      </c>
      <c r="K302" s="42">
        <v>14.875000999999999</v>
      </c>
      <c r="L302" s="42">
        <v>1.8774867099999999E-2</v>
      </c>
    </row>
    <row r="303" spans="2:12" x14ac:dyDescent="0.2">
      <c r="B303" s="42">
        <v>14.925000199999999</v>
      </c>
      <c r="C303" s="42">
        <v>6.0167312600000002E-2</v>
      </c>
      <c r="E303" s="42">
        <v>14.925000199999999</v>
      </c>
      <c r="F303" s="42">
        <v>1.45691633E-2</v>
      </c>
      <c r="H303" s="42">
        <v>14.925000199999999</v>
      </c>
      <c r="I303" s="42">
        <v>3.8596987700000002E-2</v>
      </c>
      <c r="K303" s="42">
        <v>14.925000199999999</v>
      </c>
      <c r="L303" s="42">
        <v>2.5815367700000001E-2</v>
      </c>
    </row>
    <row r="304" spans="2:12" x14ac:dyDescent="0.2">
      <c r="B304" s="42">
        <v>14.975000400000001</v>
      </c>
      <c r="C304" s="42">
        <v>2.0055770899999999E-2</v>
      </c>
      <c r="E304" s="42">
        <v>14.975000400000001</v>
      </c>
      <c r="F304" s="42">
        <v>2.1293163300000001E-2</v>
      </c>
      <c r="H304" s="42">
        <v>14.975000400000001</v>
      </c>
      <c r="I304" s="42">
        <v>3.1785368899999999E-2</v>
      </c>
      <c r="K304" s="42">
        <v>14.975000400000001</v>
      </c>
      <c r="L304" s="42">
        <v>3.28558683E-2</v>
      </c>
    </row>
    <row r="305" spans="2:12" x14ac:dyDescent="0.2">
      <c r="B305" s="42">
        <v>15.0250006</v>
      </c>
      <c r="C305" s="42">
        <v>2.3398399399999999E-2</v>
      </c>
      <c r="E305" s="42">
        <v>15.0250006</v>
      </c>
      <c r="F305" s="42">
        <v>1.9052028700000001E-2</v>
      </c>
      <c r="H305" s="42">
        <v>15.0250006</v>
      </c>
      <c r="I305" s="42">
        <v>4.4273137999999997E-2</v>
      </c>
      <c r="K305" s="42">
        <v>15.0250006</v>
      </c>
      <c r="L305" s="42">
        <v>2.69889832E-2</v>
      </c>
    </row>
    <row r="306" spans="2:12" x14ac:dyDescent="0.2">
      <c r="B306" s="42">
        <v>15.0750008</v>
      </c>
      <c r="C306" s="42">
        <v>1.7827153200000001E-2</v>
      </c>
      <c r="E306" s="42">
        <v>15.0750008</v>
      </c>
      <c r="F306" s="42">
        <v>1.79314613E-2</v>
      </c>
      <c r="H306" s="42">
        <v>15.0750008</v>
      </c>
      <c r="I306" s="42">
        <v>4.7678351399999999E-2</v>
      </c>
      <c r="K306" s="42">
        <v>15.0750008</v>
      </c>
      <c r="L306" s="42">
        <v>4.4590830800000002E-2</v>
      </c>
    </row>
    <row r="307" spans="2:12" x14ac:dyDescent="0.2">
      <c r="B307" s="42">
        <v>15.125000999999999</v>
      </c>
      <c r="C307" s="42">
        <v>2.1169781700000001E-2</v>
      </c>
      <c r="E307" s="42">
        <v>15.125000999999999</v>
      </c>
      <c r="F307" s="42">
        <v>2.4654865299999999E-2</v>
      </c>
      <c r="H307" s="42">
        <v>15.125000999999999</v>
      </c>
      <c r="I307" s="42">
        <v>2.8380155600000002E-2</v>
      </c>
      <c r="K307" s="42">
        <v>15.125000999999999</v>
      </c>
      <c r="L307" s="42">
        <v>4.8111081100000001E-2</v>
      </c>
    </row>
    <row r="308" spans="2:12" x14ac:dyDescent="0.2">
      <c r="B308" s="42">
        <v>15.175000199999999</v>
      </c>
      <c r="C308" s="42">
        <v>2.78550386E-2</v>
      </c>
      <c r="E308" s="42">
        <v>15.175000199999999</v>
      </c>
      <c r="F308" s="42">
        <v>2.6896595999999998E-2</v>
      </c>
      <c r="H308" s="42">
        <v>15.175000199999999</v>
      </c>
      <c r="I308" s="42">
        <v>8.0599784899999999E-2</v>
      </c>
      <c r="K308" s="42">
        <v>15.175000199999999</v>
      </c>
      <c r="L308" s="42">
        <v>2.4641752199999999E-2</v>
      </c>
    </row>
    <row r="309" spans="2:12" x14ac:dyDescent="0.2">
      <c r="B309" s="42">
        <v>15.225000400000001</v>
      </c>
      <c r="C309" s="42">
        <v>2.78550386E-2</v>
      </c>
      <c r="E309" s="42">
        <v>15.225000400000001</v>
      </c>
      <c r="F309" s="42">
        <v>1.9052028700000001E-2</v>
      </c>
      <c r="H309" s="42">
        <v>15.225000400000001</v>
      </c>
      <c r="I309" s="42">
        <v>8.5139870600000001E-2</v>
      </c>
      <c r="K309" s="42">
        <v>15.225000400000001</v>
      </c>
      <c r="L309" s="42">
        <v>1.8774867099999999E-2</v>
      </c>
    </row>
    <row r="310" spans="2:12" x14ac:dyDescent="0.2">
      <c r="B310" s="42">
        <v>15.2750006</v>
      </c>
      <c r="C310" s="42">
        <v>2.4512410200000001E-2</v>
      </c>
      <c r="E310" s="42">
        <v>15.2750006</v>
      </c>
      <c r="F310" s="42">
        <v>1.23280287E-2</v>
      </c>
      <c r="H310" s="42">
        <v>15.2750006</v>
      </c>
      <c r="I310" s="42">
        <v>0.120331049</v>
      </c>
      <c r="K310" s="42">
        <v>15.2750006</v>
      </c>
      <c r="L310" s="42">
        <v>2.8162598600000002E-2</v>
      </c>
    </row>
    <row r="311" spans="2:12" x14ac:dyDescent="0.2">
      <c r="B311" s="42">
        <v>15.3250008</v>
      </c>
      <c r="C311" s="42">
        <v>1.7827153200000001E-2</v>
      </c>
      <c r="E311" s="42">
        <v>15.3250008</v>
      </c>
      <c r="F311" s="42">
        <v>1.3448596E-2</v>
      </c>
      <c r="H311" s="42">
        <v>15.3250008</v>
      </c>
      <c r="I311" s="42">
        <v>0.115790963</v>
      </c>
      <c r="K311" s="42">
        <v>15.3250008</v>
      </c>
      <c r="L311" s="42">
        <v>2.69889832E-2</v>
      </c>
    </row>
    <row r="312" spans="2:12" x14ac:dyDescent="0.2">
      <c r="B312" s="42">
        <v>15.375000999999999</v>
      </c>
      <c r="C312" s="42">
        <v>1.4485120799999999E-2</v>
      </c>
      <c r="E312" s="42">
        <v>15.375000999999999</v>
      </c>
      <c r="F312" s="42">
        <v>1.45685673E-2</v>
      </c>
      <c r="H312" s="42">
        <v>15.375000999999999</v>
      </c>
      <c r="I312" s="42">
        <v>2.72452831E-2</v>
      </c>
      <c r="K312" s="42">
        <v>15.375000999999999</v>
      </c>
      <c r="L312" s="42">
        <v>2.4642348299999998E-2</v>
      </c>
    </row>
    <row r="313" spans="2:12" x14ac:dyDescent="0.2">
      <c r="B313" s="42">
        <v>15.425000199999999</v>
      </c>
      <c r="C313" s="42">
        <v>1.7827749300000001E-2</v>
      </c>
      <c r="E313" s="42">
        <v>15.425000199999999</v>
      </c>
      <c r="F313" s="42">
        <v>1.56897306E-2</v>
      </c>
      <c r="H313" s="42">
        <v>15.425000199999999</v>
      </c>
      <c r="I313" s="42">
        <v>3.40557098E-2</v>
      </c>
      <c r="K313" s="42">
        <v>15.425000199999999</v>
      </c>
      <c r="L313" s="42">
        <v>5.3977966299999999E-2</v>
      </c>
    </row>
    <row r="314" spans="2:12" x14ac:dyDescent="0.2">
      <c r="B314" s="42">
        <v>15.475000400000001</v>
      </c>
      <c r="C314" s="42">
        <v>3.78829241E-2</v>
      </c>
      <c r="E314" s="42">
        <v>15.475000400000001</v>
      </c>
      <c r="F314" s="42">
        <v>2.5776028600000001E-2</v>
      </c>
      <c r="H314" s="42">
        <v>15.475000400000001</v>
      </c>
      <c r="I314" s="42">
        <v>2.15685368E-2</v>
      </c>
      <c r="K314" s="42">
        <v>15.475000400000001</v>
      </c>
      <c r="L314" s="42">
        <v>4.69374657E-2</v>
      </c>
    </row>
    <row r="315" spans="2:12" x14ac:dyDescent="0.2">
      <c r="B315" s="42">
        <v>15.5250006</v>
      </c>
      <c r="C315" s="42">
        <v>4.0111541700000003E-2</v>
      </c>
      <c r="E315" s="42">
        <v>15.5250006</v>
      </c>
      <c r="F315" s="42">
        <v>3.0258894000000001E-2</v>
      </c>
      <c r="H315" s="42">
        <v>15.5250006</v>
      </c>
      <c r="I315" s="42">
        <v>2.2704005199999999E-2</v>
      </c>
      <c r="K315" s="42">
        <v>15.5250006</v>
      </c>
      <c r="L315" s="42">
        <v>2.9335618000000001E-2</v>
      </c>
    </row>
    <row r="316" spans="2:12" x14ac:dyDescent="0.2">
      <c r="B316" s="42">
        <v>15.5750008</v>
      </c>
      <c r="C316" s="42">
        <v>1.22559071E-2</v>
      </c>
      <c r="E316" s="42">
        <v>15.5750008</v>
      </c>
      <c r="F316" s="42">
        <v>5.6035518600000001E-2</v>
      </c>
      <c r="H316" s="42">
        <v>15.5750008</v>
      </c>
      <c r="I316" s="42">
        <v>3.1785964999999999E-2</v>
      </c>
      <c r="K316" s="42">
        <v>15.5750008</v>
      </c>
      <c r="L316" s="42">
        <v>3.28558683E-2</v>
      </c>
    </row>
    <row r="317" spans="2:12" x14ac:dyDescent="0.2">
      <c r="B317" s="42">
        <v>15.625000999999999</v>
      </c>
      <c r="C317" s="42">
        <v>1.55985355E-2</v>
      </c>
      <c r="E317" s="42">
        <v>15.625000999999999</v>
      </c>
      <c r="F317" s="42">
        <v>8.0690383899999996E-2</v>
      </c>
      <c r="H317" s="42">
        <v>15.625000999999999</v>
      </c>
      <c r="I317" s="42">
        <v>2.2704601299999998E-2</v>
      </c>
      <c r="K317" s="42">
        <v>15.625000999999999</v>
      </c>
      <c r="L317" s="42">
        <v>2.3468732799999999E-2</v>
      </c>
    </row>
    <row r="318" spans="2:12" x14ac:dyDescent="0.2">
      <c r="B318" s="42">
        <v>15.675000199999999</v>
      </c>
      <c r="C318" s="42">
        <v>3.5654902500000002E-2</v>
      </c>
      <c r="E318" s="42">
        <v>15.675000199999999</v>
      </c>
      <c r="F318" s="42">
        <v>5.1552057300000002E-2</v>
      </c>
      <c r="H318" s="42">
        <v>15.675000199999999</v>
      </c>
      <c r="I318" s="42">
        <v>2.6109218600000001E-2</v>
      </c>
      <c r="K318" s="42">
        <v>15.675000199999999</v>
      </c>
      <c r="L318" s="42">
        <v>2.1121501899999999E-2</v>
      </c>
    </row>
    <row r="319" spans="2:12" x14ac:dyDescent="0.2">
      <c r="B319" s="42">
        <v>15.725000400000001</v>
      </c>
      <c r="C319" s="42">
        <v>3.8997530900000001E-2</v>
      </c>
      <c r="E319" s="42">
        <v>15.725000400000001</v>
      </c>
      <c r="F319" s="42">
        <v>2.3534894000000001E-2</v>
      </c>
      <c r="H319" s="42">
        <v>15.725000400000001</v>
      </c>
      <c r="I319" s="42">
        <v>3.0650496499999999E-2</v>
      </c>
      <c r="K319" s="42">
        <v>15.725000400000001</v>
      </c>
      <c r="L319" s="42">
        <v>1.7601847600000001E-2</v>
      </c>
    </row>
    <row r="320" spans="2:12" x14ac:dyDescent="0.2">
      <c r="B320" s="42">
        <v>15.7750006</v>
      </c>
      <c r="C320" s="42">
        <v>2.78550386E-2</v>
      </c>
      <c r="E320" s="42">
        <v>15.7750006</v>
      </c>
      <c r="F320" s="42">
        <v>2.2413730600000001E-2</v>
      </c>
      <c r="H320" s="42">
        <v>15.7750006</v>
      </c>
      <c r="I320" s="42">
        <v>3.9732456200000002E-2</v>
      </c>
      <c r="K320" s="42">
        <v>15.7750006</v>
      </c>
      <c r="L320" s="42">
        <v>1.64282322E-2</v>
      </c>
    </row>
    <row r="321" spans="2:12" x14ac:dyDescent="0.2">
      <c r="B321" s="42">
        <v>15.8250008</v>
      </c>
      <c r="C321" s="42">
        <v>3.6768317199999997E-2</v>
      </c>
      <c r="E321" s="42">
        <v>15.8250008</v>
      </c>
      <c r="F321" s="42">
        <v>2.2413730600000001E-2</v>
      </c>
      <c r="H321" s="42">
        <v>15.8250008</v>
      </c>
      <c r="I321" s="42">
        <v>4.3137669599999998E-2</v>
      </c>
      <c r="K321" s="42">
        <v>15.8250008</v>
      </c>
      <c r="L321" s="42">
        <v>6.6885352100000003E-2</v>
      </c>
    </row>
    <row r="322" spans="2:12" x14ac:dyDescent="0.2">
      <c r="B322" s="42">
        <v>15.875000999999999</v>
      </c>
      <c r="C322" s="42">
        <v>4.4568180999999998E-2</v>
      </c>
      <c r="E322" s="42">
        <v>15.875000999999999</v>
      </c>
      <c r="F322" s="42">
        <v>2.3534894000000001E-2</v>
      </c>
      <c r="H322" s="42">
        <v>15.875000999999999</v>
      </c>
      <c r="I322" s="42">
        <v>3.9731860200000003E-2</v>
      </c>
      <c r="K322" s="42">
        <v>15.875000999999999</v>
      </c>
      <c r="L322" s="42">
        <v>6.3365697900000004E-2</v>
      </c>
    </row>
    <row r="323" spans="2:12" x14ac:dyDescent="0.2">
      <c r="B323" s="42">
        <v>15.925000199999999</v>
      </c>
      <c r="C323" s="42">
        <v>3.4540891599999998E-2</v>
      </c>
      <c r="E323" s="42">
        <v>15.925000199999999</v>
      </c>
      <c r="F323" s="42">
        <v>2.91383266E-2</v>
      </c>
      <c r="H323" s="42">
        <v>15.925000199999999</v>
      </c>
      <c r="I323" s="42">
        <v>3.1785368899999999E-2</v>
      </c>
      <c r="K323" s="42">
        <v>15.925000199999999</v>
      </c>
      <c r="L323" s="42">
        <v>2.4642348299999998E-2</v>
      </c>
    </row>
    <row r="324" spans="2:12" x14ac:dyDescent="0.2">
      <c r="B324" s="42">
        <v>15.975000400000001</v>
      </c>
      <c r="C324" s="42">
        <v>2.78550386E-2</v>
      </c>
      <c r="E324" s="42">
        <v>15.975000400000001</v>
      </c>
      <c r="F324" s="42">
        <v>2.4655461300000001E-2</v>
      </c>
      <c r="H324" s="42">
        <v>15.975000400000001</v>
      </c>
      <c r="I324" s="42">
        <v>2.4974346200000001E-2</v>
      </c>
      <c r="K324" s="42">
        <v>15.975000400000001</v>
      </c>
      <c r="L324" s="42">
        <v>3.4029483800000003E-2</v>
      </c>
    </row>
    <row r="325" spans="2:12" x14ac:dyDescent="0.2">
      <c r="B325" s="42">
        <v>16.025001499999998</v>
      </c>
      <c r="C325" s="42">
        <v>3.11976671E-2</v>
      </c>
      <c r="E325" s="42">
        <v>16.025001499999998</v>
      </c>
      <c r="F325" s="42">
        <v>2.0172596000000001E-2</v>
      </c>
      <c r="H325" s="42">
        <v>16.025001499999998</v>
      </c>
      <c r="I325" s="42">
        <v>4.0867328600000002E-2</v>
      </c>
      <c r="K325" s="42">
        <v>16.025001499999998</v>
      </c>
      <c r="L325" s="42">
        <v>3.8723349599999998E-2</v>
      </c>
    </row>
    <row r="326" spans="2:12" x14ac:dyDescent="0.2">
      <c r="B326" s="42">
        <v>16.075000800000002</v>
      </c>
      <c r="C326" s="42">
        <v>2.45130062E-2</v>
      </c>
      <c r="E326" s="42">
        <v>16.075000800000002</v>
      </c>
      <c r="F326" s="42">
        <v>2.9137730600000002E-2</v>
      </c>
      <c r="H326" s="42">
        <v>16.075000800000002</v>
      </c>
      <c r="I326" s="42">
        <v>3.29208374E-2</v>
      </c>
      <c r="K326" s="42">
        <v>16.075000800000002</v>
      </c>
      <c r="L326" s="42">
        <v>3.05092335E-2</v>
      </c>
    </row>
    <row r="327" spans="2:12" x14ac:dyDescent="0.2">
      <c r="B327" s="42">
        <v>16.125</v>
      </c>
      <c r="C327" s="42">
        <v>2.89690495E-2</v>
      </c>
      <c r="E327" s="42">
        <v>16.125</v>
      </c>
      <c r="F327" s="42">
        <v>3.5862326600000001E-2</v>
      </c>
      <c r="H327" s="42">
        <v>16.125</v>
      </c>
      <c r="I327" s="42">
        <v>1.3622641600000001E-2</v>
      </c>
      <c r="K327" s="42">
        <v>16.125</v>
      </c>
      <c r="L327" s="42">
        <v>1.5254616699999999E-2</v>
      </c>
    </row>
    <row r="328" spans="2:12" x14ac:dyDescent="0.2">
      <c r="B328" s="42">
        <v>16.175001099999999</v>
      </c>
      <c r="C328" s="42">
        <v>6.4623951900000004E-2</v>
      </c>
      <c r="E328" s="42">
        <v>16.175001099999999</v>
      </c>
      <c r="F328" s="42">
        <v>2.2414326700000001E-2</v>
      </c>
      <c r="H328" s="42">
        <v>16.175001099999999</v>
      </c>
      <c r="I328" s="42">
        <v>3.6326646800000001E-2</v>
      </c>
      <c r="K328" s="42">
        <v>16.175001099999999</v>
      </c>
      <c r="L328" s="42">
        <v>3.1682848899999998E-2</v>
      </c>
    </row>
    <row r="329" spans="2:12" x14ac:dyDescent="0.2">
      <c r="B329" s="42">
        <v>16.225000399999999</v>
      </c>
      <c r="C329" s="42">
        <v>5.7938694999999998E-2</v>
      </c>
      <c r="E329" s="42">
        <v>16.225000399999999</v>
      </c>
      <c r="F329" s="42">
        <v>2.3534297900000001E-2</v>
      </c>
      <c r="H329" s="42">
        <v>16.225000399999999</v>
      </c>
      <c r="I329" s="42">
        <v>5.7895183599999997E-2</v>
      </c>
      <c r="K329" s="42">
        <v>16.225000399999999</v>
      </c>
      <c r="L329" s="42">
        <v>3.1682848899999998E-2</v>
      </c>
    </row>
    <row r="330" spans="2:12" x14ac:dyDescent="0.2">
      <c r="B330" s="42">
        <v>16.275001499999998</v>
      </c>
      <c r="C330" s="42">
        <v>2.5626421E-2</v>
      </c>
      <c r="E330" s="42">
        <v>16.275001499999998</v>
      </c>
      <c r="F330" s="42">
        <v>2.2413730600000001E-2</v>
      </c>
      <c r="H330" s="42">
        <v>16.275001499999998</v>
      </c>
      <c r="I330" s="42">
        <v>6.81120157E-2</v>
      </c>
      <c r="K330" s="42">
        <v>16.275001499999998</v>
      </c>
      <c r="L330" s="42">
        <v>3.1682252899999999E-2</v>
      </c>
    </row>
    <row r="331" spans="2:12" x14ac:dyDescent="0.2">
      <c r="B331" s="42">
        <v>16.325000800000002</v>
      </c>
      <c r="C331" s="42">
        <v>2.78550386E-2</v>
      </c>
      <c r="E331" s="42">
        <v>16.325000800000002</v>
      </c>
      <c r="F331" s="42">
        <v>2.0172596000000001E-2</v>
      </c>
      <c r="H331" s="42">
        <v>16.325000800000002</v>
      </c>
      <c r="I331" s="42">
        <v>5.3354501700000001E-2</v>
      </c>
      <c r="K331" s="42">
        <v>16.325000800000002</v>
      </c>
      <c r="L331" s="42">
        <v>3.5202801200000002E-2</v>
      </c>
    </row>
    <row r="332" spans="2:12" x14ac:dyDescent="0.2">
      <c r="B332" s="42">
        <v>16.375</v>
      </c>
      <c r="C332" s="42">
        <v>4.7911107500000001E-2</v>
      </c>
      <c r="E332" s="42">
        <v>16.375</v>
      </c>
      <c r="F332" s="42">
        <v>2.6897192E-2</v>
      </c>
      <c r="H332" s="42">
        <v>16.375</v>
      </c>
      <c r="I332" s="42">
        <v>2.2704601299999998E-2</v>
      </c>
      <c r="K332" s="42">
        <v>16.375</v>
      </c>
      <c r="L332" s="42">
        <v>2.8162598600000002E-2</v>
      </c>
    </row>
    <row r="333" spans="2:12" x14ac:dyDescent="0.2">
      <c r="B333" s="42">
        <v>16.425001099999999</v>
      </c>
      <c r="C333" s="42">
        <v>4.4568479100000002E-2</v>
      </c>
      <c r="E333" s="42">
        <v>16.425001099999999</v>
      </c>
      <c r="F333" s="42">
        <v>2.0172596000000001E-2</v>
      </c>
      <c r="H333" s="42">
        <v>16.425001099999999</v>
      </c>
      <c r="I333" s="42">
        <v>3.7461519200000001E-2</v>
      </c>
      <c r="K333" s="42">
        <v>16.425001099999999</v>
      </c>
      <c r="L333" s="42">
        <v>3.05092335E-2</v>
      </c>
    </row>
    <row r="334" spans="2:12" x14ac:dyDescent="0.2">
      <c r="B334" s="42">
        <v>16.475000399999999</v>
      </c>
      <c r="C334" s="42">
        <v>2.8969347499999999E-2</v>
      </c>
      <c r="E334" s="42">
        <v>16.475000399999999</v>
      </c>
      <c r="F334" s="42">
        <v>2.5776028600000001E-2</v>
      </c>
      <c r="H334" s="42">
        <v>16.475000399999999</v>
      </c>
      <c r="I334" s="42">
        <v>4.5408010499999998E-2</v>
      </c>
      <c r="K334" s="42">
        <v>16.475000399999999</v>
      </c>
      <c r="L334" s="42">
        <v>3.05092335E-2</v>
      </c>
    </row>
    <row r="335" spans="2:12" x14ac:dyDescent="0.2">
      <c r="B335" s="42">
        <v>16.525001499999998</v>
      </c>
      <c r="C335" s="42">
        <v>2.2284090499999999E-2</v>
      </c>
      <c r="E335" s="42">
        <v>16.525001499999998</v>
      </c>
      <c r="F335" s="42">
        <v>4.3707490000000002E-2</v>
      </c>
      <c r="H335" s="42">
        <v>16.525001499999998</v>
      </c>
      <c r="I335" s="42">
        <v>3.29208374E-2</v>
      </c>
      <c r="K335" s="42">
        <v>16.525001499999998</v>
      </c>
      <c r="L335" s="42">
        <v>5.1631033399999998E-2</v>
      </c>
    </row>
    <row r="336" spans="2:12" x14ac:dyDescent="0.2">
      <c r="B336" s="42">
        <v>16.575000800000002</v>
      </c>
      <c r="C336" s="42">
        <v>3.2311975999999999E-2</v>
      </c>
      <c r="E336" s="42">
        <v>16.575000800000002</v>
      </c>
      <c r="F336" s="42">
        <v>3.5862326600000001E-2</v>
      </c>
      <c r="H336" s="42">
        <v>16.575000800000002</v>
      </c>
      <c r="I336" s="42">
        <v>3.29208374E-2</v>
      </c>
      <c r="K336" s="42">
        <v>16.575000800000002</v>
      </c>
      <c r="L336" s="42">
        <v>7.2752833399999994E-2</v>
      </c>
    </row>
    <row r="337" spans="2:12" x14ac:dyDescent="0.2">
      <c r="B337" s="42">
        <v>16.625</v>
      </c>
      <c r="C337" s="42">
        <v>4.4568180999999998E-2</v>
      </c>
      <c r="E337" s="42">
        <v>16.625</v>
      </c>
      <c r="F337" s="42">
        <v>2.6896595999999998E-2</v>
      </c>
      <c r="H337" s="42">
        <v>16.625</v>
      </c>
      <c r="I337" s="42">
        <v>4.99492884E-2</v>
      </c>
      <c r="K337" s="42">
        <v>16.625</v>
      </c>
      <c r="L337" s="42">
        <v>4.9284100499999997E-2</v>
      </c>
    </row>
    <row r="338" spans="2:12" x14ac:dyDescent="0.2">
      <c r="B338" s="42">
        <v>16.675001099999999</v>
      </c>
      <c r="C338" s="42">
        <v>3.67686152E-2</v>
      </c>
      <c r="E338" s="42">
        <v>16.675001099999999</v>
      </c>
      <c r="F338" s="42">
        <v>2.6896595999999998E-2</v>
      </c>
      <c r="H338" s="42">
        <v>16.675001099999999</v>
      </c>
      <c r="I338" s="42">
        <v>4.7678351399999999E-2</v>
      </c>
      <c r="K338" s="42">
        <v>16.675001099999999</v>
      </c>
      <c r="L338" s="42">
        <v>2.3468732799999999E-2</v>
      </c>
    </row>
    <row r="339" spans="2:12" x14ac:dyDescent="0.2">
      <c r="B339" s="42">
        <v>16.725000399999999</v>
      </c>
      <c r="C339" s="42">
        <v>2.8969645499999998E-2</v>
      </c>
      <c r="E339" s="42">
        <v>16.725000399999999</v>
      </c>
      <c r="F339" s="42">
        <v>1.6810894E-2</v>
      </c>
      <c r="H339" s="42">
        <v>16.725000399999999</v>
      </c>
      <c r="I339" s="42">
        <v>0.104438663</v>
      </c>
      <c r="K339" s="42">
        <v>16.725000399999999</v>
      </c>
      <c r="L339" s="42">
        <v>2.9335916E-2</v>
      </c>
    </row>
    <row r="340" spans="2:12" x14ac:dyDescent="0.2">
      <c r="B340" s="42">
        <v>16.775001499999998</v>
      </c>
      <c r="C340" s="42">
        <v>2.2284090499999999E-2</v>
      </c>
      <c r="E340" s="42">
        <v>16.775001499999998</v>
      </c>
      <c r="F340" s="42">
        <v>1.3448596E-2</v>
      </c>
      <c r="H340" s="42">
        <v>16.775001499999998</v>
      </c>
      <c r="I340" s="42">
        <v>0.103303194</v>
      </c>
      <c r="K340" s="42">
        <v>16.775001499999998</v>
      </c>
      <c r="L340" s="42">
        <v>2.4642050299999999E-2</v>
      </c>
    </row>
    <row r="341" spans="2:12" x14ac:dyDescent="0.2">
      <c r="B341" s="42">
        <v>16.825000800000002</v>
      </c>
      <c r="C341" s="42">
        <v>3.3425986800000002E-2</v>
      </c>
      <c r="E341" s="42">
        <v>16.825000800000002</v>
      </c>
      <c r="F341" s="42">
        <v>2.2413730600000001E-2</v>
      </c>
      <c r="H341" s="42">
        <v>16.825000800000002</v>
      </c>
      <c r="I341" s="42">
        <v>4.88132238E-2</v>
      </c>
      <c r="K341" s="42">
        <v>16.825000800000002</v>
      </c>
      <c r="L341" s="42">
        <v>3.1682848899999998E-2</v>
      </c>
    </row>
    <row r="342" spans="2:12" x14ac:dyDescent="0.2">
      <c r="B342" s="42">
        <v>16.875</v>
      </c>
      <c r="C342" s="42">
        <v>3.5654604399999998E-2</v>
      </c>
      <c r="E342" s="42">
        <v>16.875</v>
      </c>
      <c r="F342" s="42">
        <v>2.91383266E-2</v>
      </c>
      <c r="H342" s="42">
        <v>16.875</v>
      </c>
      <c r="I342" s="42">
        <v>4.99492884E-2</v>
      </c>
      <c r="K342" s="42">
        <v>16.875</v>
      </c>
      <c r="L342" s="42">
        <v>4.1070282499999999E-2</v>
      </c>
    </row>
    <row r="343" spans="2:12" x14ac:dyDescent="0.2">
      <c r="B343" s="42">
        <v>16.925001099999999</v>
      </c>
      <c r="C343" s="42">
        <v>2.45127082E-2</v>
      </c>
      <c r="E343" s="42">
        <v>16.925001099999999</v>
      </c>
      <c r="F343" s="42">
        <v>2.3534894000000001E-2</v>
      </c>
      <c r="H343" s="42">
        <v>16.925001099999999</v>
      </c>
      <c r="I343" s="42">
        <v>2.4974942199999999E-2</v>
      </c>
      <c r="K343" s="42">
        <v>16.925001099999999</v>
      </c>
      <c r="L343" s="42">
        <v>3.6376416699999997E-2</v>
      </c>
    </row>
    <row r="344" spans="2:12" x14ac:dyDescent="0.2">
      <c r="B344" s="42">
        <v>16.975000399999999</v>
      </c>
      <c r="C344" s="42">
        <v>0.143732727</v>
      </c>
      <c r="E344" s="42">
        <v>16.975000399999999</v>
      </c>
      <c r="F344" s="42">
        <v>2.4654865299999999E-2</v>
      </c>
      <c r="H344" s="42">
        <v>16.975000399999999</v>
      </c>
      <c r="I344" s="42">
        <v>1.9298195800000001E-2</v>
      </c>
      <c r="K344" s="42">
        <v>16.975000399999999</v>
      </c>
      <c r="L344" s="42">
        <v>4.4590532799999999E-2</v>
      </c>
    </row>
    <row r="345" spans="2:12" x14ac:dyDescent="0.2">
      <c r="B345" s="42">
        <v>17.025001499999998</v>
      </c>
      <c r="C345" s="42">
        <v>0.17381608500000001</v>
      </c>
      <c r="E345" s="42">
        <v>17.025001499999998</v>
      </c>
      <c r="F345" s="42">
        <v>2.2413730600000001E-2</v>
      </c>
      <c r="H345" s="42">
        <v>17.025001499999998</v>
      </c>
      <c r="I345" s="42">
        <v>2.6109218600000001E-2</v>
      </c>
      <c r="K345" s="42">
        <v>17.025001499999998</v>
      </c>
      <c r="L345" s="42">
        <v>4.4590234800000003E-2</v>
      </c>
    </row>
    <row r="346" spans="2:12" x14ac:dyDescent="0.2">
      <c r="B346" s="42">
        <v>17.075000800000002</v>
      </c>
      <c r="C346" s="42">
        <v>5.7938694999999998E-2</v>
      </c>
      <c r="E346" s="42">
        <v>17.075000800000002</v>
      </c>
      <c r="F346" s="42">
        <v>2.57766247E-2</v>
      </c>
      <c r="H346" s="42">
        <v>17.075000800000002</v>
      </c>
      <c r="I346" s="42">
        <v>2.9515624000000001E-2</v>
      </c>
      <c r="K346" s="42">
        <v>17.075000800000002</v>
      </c>
      <c r="L346" s="42">
        <v>3.6376416699999997E-2</v>
      </c>
    </row>
    <row r="347" spans="2:12" x14ac:dyDescent="0.2">
      <c r="B347" s="42">
        <v>17.125</v>
      </c>
      <c r="C347" s="42">
        <v>8.6908042399999996E-2</v>
      </c>
      <c r="E347" s="42">
        <v>17.125</v>
      </c>
      <c r="F347" s="42">
        <v>2.4655461300000001E-2</v>
      </c>
      <c r="H347" s="42">
        <v>17.125</v>
      </c>
      <c r="I347" s="42">
        <v>3.29208374E-2</v>
      </c>
      <c r="K347" s="42">
        <v>17.125</v>
      </c>
      <c r="L347" s="42">
        <v>3.8723349599999998E-2</v>
      </c>
    </row>
    <row r="348" spans="2:12" x14ac:dyDescent="0.2">
      <c r="B348" s="42">
        <v>17.175001099999999</v>
      </c>
      <c r="C348" s="42">
        <v>9.2478990600000005E-2</v>
      </c>
      <c r="E348" s="42">
        <v>17.175001099999999</v>
      </c>
      <c r="F348" s="42">
        <v>1.56897306E-2</v>
      </c>
      <c r="H348" s="42">
        <v>17.175001099999999</v>
      </c>
      <c r="I348" s="42">
        <v>3.6326050800000002E-2</v>
      </c>
      <c r="K348" s="42">
        <v>17.175001099999999</v>
      </c>
      <c r="L348" s="42">
        <v>3.05092335E-2</v>
      </c>
    </row>
    <row r="349" spans="2:12" x14ac:dyDescent="0.2">
      <c r="B349" s="42">
        <v>17.225000399999999</v>
      </c>
      <c r="C349" s="42">
        <v>2.3398399399999999E-2</v>
      </c>
      <c r="E349" s="42">
        <v>17.225000399999999</v>
      </c>
      <c r="F349" s="42">
        <v>1.79314613E-2</v>
      </c>
      <c r="H349" s="42">
        <v>17.225000399999999</v>
      </c>
      <c r="I349" s="42">
        <v>3.1785964999999999E-2</v>
      </c>
      <c r="K349" s="42">
        <v>17.225000399999999</v>
      </c>
      <c r="L349" s="42">
        <v>1.64282322E-2</v>
      </c>
    </row>
    <row r="350" spans="2:12" x14ac:dyDescent="0.2">
      <c r="B350" s="42">
        <v>17.275001499999998</v>
      </c>
      <c r="C350" s="42">
        <v>5.5712461499999996E-3</v>
      </c>
      <c r="E350" s="42">
        <v>17.275001499999998</v>
      </c>
      <c r="F350" s="42">
        <v>1.6810298000000001E-2</v>
      </c>
      <c r="H350" s="42">
        <v>17.275001499999998</v>
      </c>
      <c r="I350" s="42">
        <v>3.6326646800000001E-2</v>
      </c>
      <c r="K350" s="42">
        <v>17.275001499999998</v>
      </c>
      <c r="L350" s="42">
        <v>2.58156657E-2</v>
      </c>
    </row>
    <row r="351" spans="2:12" x14ac:dyDescent="0.2">
      <c r="B351" s="42">
        <v>17.325000800000002</v>
      </c>
      <c r="C351" s="42">
        <v>1.8941461999999999E-2</v>
      </c>
      <c r="E351" s="42">
        <v>17.325000800000002</v>
      </c>
      <c r="F351" s="42">
        <v>1.56897306E-2</v>
      </c>
      <c r="H351" s="42">
        <v>17.325000800000002</v>
      </c>
      <c r="I351" s="42">
        <v>2.8380155600000002E-2</v>
      </c>
      <c r="K351" s="42">
        <v>17.325000800000002</v>
      </c>
      <c r="L351" s="42">
        <v>4.6937167600000003E-2</v>
      </c>
    </row>
    <row r="352" spans="2:12" x14ac:dyDescent="0.2">
      <c r="B352" s="42">
        <v>17.375</v>
      </c>
      <c r="C352" s="42">
        <v>3.3425986800000002E-2</v>
      </c>
      <c r="E352" s="42">
        <v>17.375</v>
      </c>
      <c r="F352" s="42">
        <v>1.12068653E-2</v>
      </c>
      <c r="H352" s="42">
        <v>17.375</v>
      </c>
      <c r="I352" s="42">
        <v>2.0433664300000001E-2</v>
      </c>
      <c r="K352" s="42">
        <v>17.375</v>
      </c>
      <c r="L352" s="42">
        <v>4.4590234800000003E-2</v>
      </c>
    </row>
    <row r="353" spans="2:12" x14ac:dyDescent="0.2">
      <c r="B353" s="42">
        <v>17.425001099999999</v>
      </c>
      <c r="C353" s="42">
        <v>4.12255526E-2</v>
      </c>
      <c r="E353" s="42">
        <v>17.425001099999999</v>
      </c>
      <c r="F353" s="42">
        <v>4.9310326600000003E-2</v>
      </c>
      <c r="H353" s="42">
        <v>17.425001099999999</v>
      </c>
      <c r="I353" s="42">
        <v>2.8380155600000002E-2</v>
      </c>
      <c r="K353" s="42">
        <v>17.425001099999999</v>
      </c>
      <c r="L353" s="42">
        <v>2.9335916E-2</v>
      </c>
    </row>
    <row r="354" spans="2:12" x14ac:dyDescent="0.2">
      <c r="B354" s="42">
        <v>17.475000399999999</v>
      </c>
      <c r="C354" s="42">
        <v>4.0111541700000003E-2</v>
      </c>
      <c r="E354" s="42">
        <v>17.475000399999999</v>
      </c>
      <c r="F354" s="42">
        <v>5.6034922600000002E-2</v>
      </c>
      <c r="H354" s="42">
        <v>17.475000399999999</v>
      </c>
      <c r="I354" s="42">
        <v>6.2436461399999997E-2</v>
      </c>
      <c r="K354" s="42">
        <v>17.475000399999999</v>
      </c>
      <c r="L354" s="42">
        <v>2.69889832E-2</v>
      </c>
    </row>
    <row r="355" spans="2:12" x14ac:dyDescent="0.2">
      <c r="B355" s="42">
        <v>17.525001499999998</v>
      </c>
      <c r="C355" s="42">
        <v>2.78550386E-2</v>
      </c>
      <c r="E355" s="42">
        <v>17.525001499999998</v>
      </c>
      <c r="F355" s="42">
        <v>2.4655461300000001E-2</v>
      </c>
      <c r="H355" s="42">
        <v>17.525001499999998</v>
      </c>
      <c r="I355" s="42">
        <v>0.139629841</v>
      </c>
      <c r="K355" s="42">
        <v>17.525001499999998</v>
      </c>
      <c r="L355" s="42">
        <v>3.05092335E-2</v>
      </c>
    </row>
    <row r="356" spans="2:12" x14ac:dyDescent="0.2">
      <c r="B356" s="42">
        <v>17.575000800000002</v>
      </c>
      <c r="C356" s="42">
        <v>2.3398399399999999E-2</v>
      </c>
      <c r="E356" s="42">
        <v>17.575000800000002</v>
      </c>
      <c r="F356" s="42">
        <v>3.3621192000000001E-2</v>
      </c>
      <c r="H356" s="42">
        <v>17.575000800000002</v>
      </c>
      <c r="I356" s="42">
        <v>9.6492171299999999E-2</v>
      </c>
      <c r="K356" s="42">
        <v>17.575000800000002</v>
      </c>
      <c r="L356" s="42">
        <v>3.0509531499999999E-2</v>
      </c>
    </row>
    <row r="357" spans="2:12" x14ac:dyDescent="0.2">
      <c r="B357" s="42">
        <v>17.625</v>
      </c>
      <c r="C357" s="42">
        <v>3.0083656300000001E-2</v>
      </c>
      <c r="E357" s="42">
        <v>17.625</v>
      </c>
      <c r="F357" s="42">
        <v>2.80177593E-2</v>
      </c>
      <c r="H357" s="42">
        <v>17.625</v>
      </c>
      <c r="I357" s="42">
        <v>3.5191178300000001E-2</v>
      </c>
      <c r="K357" s="42">
        <v>17.625</v>
      </c>
      <c r="L357" s="42">
        <v>3.8723349599999998E-2</v>
      </c>
    </row>
    <row r="358" spans="2:12" x14ac:dyDescent="0.2">
      <c r="B358" s="42">
        <v>17.675001099999999</v>
      </c>
      <c r="C358" s="42">
        <v>3.11976671E-2</v>
      </c>
      <c r="E358" s="42">
        <v>17.675001099999999</v>
      </c>
      <c r="F358" s="42">
        <v>2.3534894000000001E-2</v>
      </c>
      <c r="H358" s="42">
        <v>17.675001099999999</v>
      </c>
      <c r="I358" s="42">
        <v>4.4272541999999998E-2</v>
      </c>
      <c r="K358" s="42">
        <v>17.675001099999999</v>
      </c>
      <c r="L358" s="42">
        <v>4.1069984400000002E-2</v>
      </c>
    </row>
    <row r="359" spans="2:12" x14ac:dyDescent="0.2">
      <c r="B359" s="42">
        <v>17.725000399999999</v>
      </c>
      <c r="C359" s="42">
        <v>1.8941461999999999E-2</v>
      </c>
      <c r="E359" s="42">
        <v>17.725000399999999</v>
      </c>
      <c r="F359" s="42">
        <v>2.3534297900000001E-2</v>
      </c>
      <c r="H359" s="42">
        <v>17.725000399999999</v>
      </c>
      <c r="I359" s="42">
        <v>3.1785964999999999E-2</v>
      </c>
      <c r="K359" s="42">
        <v>17.725000399999999</v>
      </c>
      <c r="L359" s="42">
        <v>2.4642050299999999E-2</v>
      </c>
    </row>
    <row r="360" spans="2:12" x14ac:dyDescent="0.2">
      <c r="B360" s="42">
        <v>17.775001499999998</v>
      </c>
      <c r="C360" s="42">
        <v>1.44848228E-2</v>
      </c>
      <c r="E360" s="42">
        <v>17.775001499999998</v>
      </c>
      <c r="F360" s="42">
        <v>1.6810298000000001E-2</v>
      </c>
      <c r="H360" s="42">
        <v>17.775001499999998</v>
      </c>
      <c r="I360" s="42">
        <v>6.4706802399999999E-2</v>
      </c>
      <c r="K360" s="42">
        <v>17.775001499999998</v>
      </c>
      <c r="L360" s="42">
        <v>3.8723349599999998E-2</v>
      </c>
    </row>
    <row r="361" spans="2:12" x14ac:dyDescent="0.2">
      <c r="B361" s="42">
        <v>17.825000800000002</v>
      </c>
      <c r="C361" s="42">
        <v>1.6713142399999999E-2</v>
      </c>
      <c r="E361" s="42">
        <v>17.825000800000002</v>
      </c>
      <c r="F361" s="42">
        <v>3.6983490000000001E-2</v>
      </c>
      <c r="H361" s="42">
        <v>17.825000800000002</v>
      </c>
      <c r="I361" s="42">
        <v>5.6759715099999997E-2</v>
      </c>
      <c r="K361" s="42">
        <v>17.825000800000002</v>
      </c>
      <c r="L361" s="42">
        <v>8.0966949499999996E-2</v>
      </c>
    </row>
    <row r="362" spans="2:12" x14ac:dyDescent="0.2">
      <c r="B362" s="42">
        <v>17.875</v>
      </c>
      <c r="C362" s="42">
        <v>2.8969347499999999E-2</v>
      </c>
      <c r="E362" s="42">
        <v>17.875</v>
      </c>
      <c r="F362" s="42">
        <v>4.5948624600000001E-2</v>
      </c>
      <c r="H362" s="42">
        <v>17.875</v>
      </c>
      <c r="I362" s="42">
        <v>4.3137669599999998E-2</v>
      </c>
      <c r="K362" s="42">
        <v>17.875</v>
      </c>
      <c r="L362" s="42">
        <v>6.4538717300000006E-2</v>
      </c>
    </row>
    <row r="363" spans="2:12" x14ac:dyDescent="0.2">
      <c r="B363" s="42">
        <v>17.925001099999999</v>
      </c>
      <c r="C363" s="42">
        <v>4.0111541700000003E-2</v>
      </c>
      <c r="E363" s="42">
        <v>17.925001099999999</v>
      </c>
      <c r="F363" s="42">
        <v>2.1293163300000001E-2</v>
      </c>
      <c r="H363" s="42">
        <v>17.925001099999999</v>
      </c>
      <c r="I363" s="42">
        <v>5.5624842600000002E-2</v>
      </c>
      <c r="K363" s="42">
        <v>17.925001099999999</v>
      </c>
      <c r="L363" s="42">
        <v>3.5203099299999999E-2</v>
      </c>
    </row>
    <row r="364" spans="2:12" x14ac:dyDescent="0.2">
      <c r="B364" s="42">
        <v>17.975000399999999</v>
      </c>
      <c r="C364" s="42">
        <v>3.78829241E-2</v>
      </c>
      <c r="E364" s="42">
        <v>17.975000399999999</v>
      </c>
      <c r="F364" s="42">
        <v>1.6810298000000001E-2</v>
      </c>
      <c r="H364" s="42">
        <v>17.975000399999999</v>
      </c>
      <c r="I364" s="42">
        <v>4.2002201099999997E-2</v>
      </c>
      <c r="K364" s="42">
        <v>17.975000399999999</v>
      </c>
      <c r="L364" s="42">
        <v>5.63248992E-2</v>
      </c>
    </row>
    <row r="365" spans="2:12" x14ac:dyDescent="0.2">
      <c r="B365" s="42">
        <v>18.025001499999998</v>
      </c>
      <c r="C365" s="42">
        <v>8.0222785500000005E-2</v>
      </c>
      <c r="E365" s="42">
        <v>18.025001499999998</v>
      </c>
      <c r="F365" s="42">
        <v>2.0172596000000001E-2</v>
      </c>
      <c r="H365" s="42">
        <v>18.025001499999998</v>
      </c>
      <c r="I365" s="42">
        <v>3.51917744E-2</v>
      </c>
      <c r="K365" s="42">
        <v>18.025001499999998</v>
      </c>
      <c r="L365" s="42">
        <v>3.9896666999999997E-2</v>
      </c>
    </row>
    <row r="366" spans="2:12" x14ac:dyDescent="0.2">
      <c r="B366" s="42">
        <v>18.075000800000002</v>
      </c>
      <c r="C366" s="42">
        <v>7.4651837299999996E-2</v>
      </c>
      <c r="E366" s="42">
        <v>18.075000800000002</v>
      </c>
      <c r="F366" s="42">
        <v>1.9052028700000001E-2</v>
      </c>
      <c r="H366" s="42">
        <v>18.075000800000002</v>
      </c>
      <c r="I366" s="42">
        <v>2.72452831E-2</v>
      </c>
      <c r="K366" s="42">
        <v>18.075000800000002</v>
      </c>
      <c r="L366" s="42">
        <v>3.4029483800000003E-2</v>
      </c>
    </row>
    <row r="367" spans="2:12" x14ac:dyDescent="0.2">
      <c r="B367" s="42">
        <v>18.125</v>
      </c>
      <c r="C367" s="42">
        <v>2.4512410200000001E-2</v>
      </c>
      <c r="E367" s="42">
        <v>18.125</v>
      </c>
      <c r="F367" s="42">
        <v>1.79314613E-2</v>
      </c>
      <c r="H367" s="42">
        <v>18.125</v>
      </c>
      <c r="I367" s="42">
        <v>2.8379559499999998E-2</v>
      </c>
      <c r="K367" s="42">
        <v>18.125</v>
      </c>
      <c r="L367" s="42">
        <v>4.2243599899999998E-2</v>
      </c>
    </row>
    <row r="368" spans="2:12" x14ac:dyDescent="0.2">
      <c r="B368" s="42">
        <v>18.175001099999999</v>
      </c>
      <c r="C368" s="42">
        <v>2.4512410200000001E-2</v>
      </c>
      <c r="E368" s="42">
        <v>18.175001099999999</v>
      </c>
      <c r="F368" s="42">
        <v>2.80177593E-2</v>
      </c>
      <c r="H368" s="42">
        <v>18.175001099999999</v>
      </c>
      <c r="I368" s="42">
        <v>2.4974346200000001E-2</v>
      </c>
      <c r="K368" s="42">
        <v>18.175001099999999</v>
      </c>
      <c r="L368" s="42">
        <v>2.9335916E-2</v>
      </c>
    </row>
    <row r="369" spans="2:12" x14ac:dyDescent="0.2">
      <c r="B369" s="42">
        <v>18.225000399999999</v>
      </c>
      <c r="C369" s="42">
        <v>2.11700797E-2</v>
      </c>
      <c r="E369" s="42">
        <v>18.225000399999999</v>
      </c>
      <c r="F369" s="42">
        <v>2.9137730600000002E-2</v>
      </c>
      <c r="H369" s="42">
        <v>18.225000399999999</v>
      </c>
      <c r="I369" s="42">
        <v>2.72452831E-2</v>
      </c>
      <c r="K369" s="42">
        <v>18.225000399999999</v>
      </c>
      <c r="L369" s="42">
        <v>2.69889832E-2</v>
      </c>
    </row>
    <row r="370" spans="2:12" x14ac:dyDescent="0.2">
      <c r="B370" s="42">
        <v>18.275001499999998</v>
      </c>
      <c r="C370" s="42">
        <v>6.9080889199999995E-2</v>
      </c>
      <c r="E370" s="42">
        <v>18.275001499999998</v>
      </c>
      <c r="F370" s="42">
        <v>2.9137730600000002E-2</v>
      </c>
      <c r="H370" s="42">
        <v>18.275001499999998</v>
      </c>
      <c r="I370" s="42">
        <v>3.7461519200000001E-2</v>
      </c>
      <c r="K370" s="42">
        <v>18.275001499999998</v>
      </c>
      <c r="L370" s="42">
        <v>2.58156657E-2</v>
      </c>
    </row>
    <row r="371" spans="2:12" x14ac:dyDescent="0.2">
      <c r="B371" s="42">
        <v>18.325000800000002</v>
      </c>
      <c r="C371" s="42">
        <v>6.7966580400000004E-2</v>
      </c>
      <c r="E371" s="42">
        <v>18.325000800000002</v>
      </c>
      <c r="F371" s="42">
        <v>2.80177593E-2</v>
      </c>
      <c r="H371" s="42">
        <v>18.325000800000002</v>
      </c>
      <c r="I371" s="42">
        <v>3.1785368899999999E-2</v>
      </c>
      <c r="K371" s="42">
        <v>18.325000800000002</v>
      </c>
      <c r="L371" s="42">
        <v>1.99484825E-2</v>
      </c>
    </row>
    <row r="372" spans="2:12" x14ac:dyDescent="0.2">
      <c r="B372" s="42">
        <v>18.375</v>
      </c>
      <c r="C372" s="42">
        <v>1.4484524699999999E-2</v>
      </c>
      <c r="E372" s="42">
        <v>18.375</v>
      </c>
      <c r="F372" s="42">
        <v>2.2414326700000001E-2</v>
      </c>
      <c r="H372" s="42">
        <v>18.375</v>
      </c>
      <c r="I372" s="42">
        <v>2.0433664300000001E-2</v>
      </c>
      <c r="K372" s="42">
        <v>18.375</v>
      </c>
      <c r="L372" s="42">
        <v>1.5254616699999999E-2</v>
      </c>
    </row>
    <row r="373" spans="2:12" x14ac:dyDescent="0.2">
      <c r="B373" s="42">
        <v>18.425001099999999</v>
      </c>
      <c r="C373" s="42">
        <v>1.00278854E-2</v>
      </c>
      <c r="E373" s="42">
        <v>18.425001099999999</v>
      </c>
      <c r="F373" s="42">
        <v>2.6896595999999998E-2</v>
      </c>
      <c r="H373" s="42">
        <v>18.425001099999999</v>
      </c>
      <c r="I373" s="42">
        <v>2.7244687100000001E-2</v>
      </c>
      <c r="K373" s="42">
        <v>18.425001099999999</v>
      </c>
      <c r="L373" s="42">
        <v>3.6376416699999997E-2</v>
      </c>
    </row>
    <row r="374" spans="2:12" x14ac:dyDescent="0.2">
      <c r="B374" s="42">
        <v>18.475000399999999</v>
      </c>
      <c r="C374" s="42">
        <v>2.3398399399999999E-2</v>
      </c>
      <c r="E374" s="42">
        <v>18.475000399999999</v>
      </c>
      <c r="F374" s="42">
        <v>2.6896595999999998E-2</v>
      </c>
      <c r="H374" s="42">
        <v>18.475000399999999</v>
      </c>
      <c r="I374" s="42">
        <v>2.9515027999999999E-2</v>
      </c>
      <c r="K374" s="42">
        <v>18.475000399999999</v>
      </c>
      <c r="L374" s="42">
        <v>6.4538717300000006E-2</v>
      </c>
    </row>
    <row r="375" spans="2:12" x14ac:dyDescent="0.2">
      <c r="B375" s="42">
        <v>18.525001499999998</v>
      </c>
      <c r="C375" s="42">
        <v>3.67686152E-2</v>
      </c>
      <c r="E375" s="42">
        <v>18.525001499999998</v>
      </c>
      <c r="F375" s="42">
        <v>2.80177593E-2</v>
      </c>
      <c r="H375" s="42">
        <v>18.525001499999998</v>
      </c>
      <c r="I375" s="42">
        <v>1.81633234E-2</v>
      </c>
      <c r="K375" s="42">
        <v>18.525001499999998</v>
      </c>
      <c r="L375" s="42">
        <v>0.32034724999999997</v>
      </c>
    </row>
    <row r="376" spans="2:12" x14ac:dyDescent="0.2">
      <c r="B376" s="42">
        <v>18.575000800000002</v>
      </c>
      <c r="C376" s="42">
        <v>2.45127082E-2</v>
      </c>
      <c r="E376" s="42">
        <v>18.575000800000002</v>
      </c>
      <c r="F376" s="42">
        <v>0.10870814299999999</v>
      </c>
      <c r="H376" s="42">
        <v>18.575000800000002</v>
      </c>
      <c r="I376" s="42">
        <v>2.0433664300000001E-2</v>
      </c>
      <c r="K376" s="42">
        <v>18.575000800000002</v>
      </c>
      <c r="L376" s="42">
        <v>0.42126268100000003</v>
      </c>
    </row>
    <row r="377" spans="2:12" x14ac:dyDescent="0.2">
      <c r="B377" s="42">
        <v>18.625</v>
      </c>
      <c r="C377" s="42">
        <v>4.2339861399999998E-2</v>
      </c>
      <c r="E377" s="42">
        <v>18.625</v>
      </c>
      <c r="F377" s="42">
        <v>0.10198354699999999</v>
      </c>
      <c r="H377" s="42">
        <v>18.625</v>
      </c>
      <c r="I377" s="42">
        <v>3.51917744E-2</v>
      </c>
      <c r="K377" s="42">
        <v>18.625</v>
      </c>
      <c r="L377" s="42">
        <v>0.157240033</v>
      </c>
    </row>
    <row r="378" spans="2:12" x14ac:dyDescent="0.2">
      <c r="B378" s="42">
        <v>18.675001099999999</v>
      </c>
      <c r="C378" s="42">
        <v>5.2367448800000001E-2</v>
      </c>
      <c r="E378" s="42">
        <v>18.675001099999999</v>
      </c>
      <c r="F378" s="42">
        <v>1.56897306E-2</v>
      </c>
      <c r="H378" s="42">
        <v>18.675001099999999</v>
      </c>
      <c r="I378" s="42">
        <v>3.40563059E-2</v>
      </c>
      <c r="K378" s="42">
        <v>18.675001099999999</v>
      </c>
      <c r="L378" s="42">
        <v>4.4590532799999999E-2</v>
      </c>
    </row>
    <row r="379" spans="2:12" x14ac:dyDescent="0.2">
      <c r="B379" s="42">
        <v>18.725000399999999</v>
      </c>
      <c r="C379" s="42">
        <v>3.2311975999999999E-2</v>
      </c>
      <c r="E379" s="42">
        <v>18.725000399999999</v>
      </c>
      <c r="F379" s="42">
        <v>3.3620595900000001E-2</v>
      </c>
      <c r="H379" s="42">
        <v>18.725000399999999</v>
      </c>
      <c r="I379" s="42">
        <v>2.0433068299999999E-2</v>
      </c>
      <c r="K379" s="42">
        <v>18.725000399999999</v>
      </c>
      <c r="L379" s="42">
        <v>7.6273083699999994E-2</v>
      </c>
    </row>
    <row r="380" spans="2:12" x14ac:dyDescent="0.2">
      <c r="B380" s="42">
        <v>18.775001499999998</v>
      </c>
      <c r="C380" s="42">
        <v>3.3426284799999997E-2</v>
      </c>
      <c r="E380" s="42">
        <v>18.775001499999998</v>
      </c>
      <c r="F380" s="42">
        <v>0.10198354699999999</v>
      </c>
      <c r="H380" s="42">
        <v>18.775001499999998</v>
      </c>
      <c r="I380" s="42">
        <v>7.7193975400000003E-2</v>
      </c>
      <c r="K380" s="42">
        <v>18.775001499999998</v>
      </c>
      <c r="L380" s="42">
        <v>5.98451495E-2</v>
      </c>
    </row>
    <row r="381" spans="2:12" x14ac:dyDescent="0.2">
      <c r="B381" s="42">
        <v>18.825000800000002</v>
      </c>
      <c r="C381" s="42">
        <v>2.45127082E-2</v>
      </c>
      <c r="E381" s="42">
        <v>18.825000800000002</v>
      </c>
      <c r="F381" s="42">
        <v>8.6294412599999995E-2</v>
      </c>
      <c r="H381" s="42">
        <v>18.825000800000002</v>
      </c>
      <c r="I381" s="42">
        <v>7.7193975400000003E-2</v>
      </c>
      <c r="K381" s="42">
        <v>18.825000800000002</v>
      </c>
      <c r="L381" s="42">
        <v>1.52549148E-2</v>
      </c>
    </row>
    <row r="382" spans="2:12" x14ac:dyDescent="0.2">
      <c r="B382" s="42">
        <v>18.875</v>
      </c>
      <c r="C382" s="42">
        <v>7.7995657899999999E-3</v>
      </c>
      <c r="E382" s="42">
        <v>18.875</v>
      </c>
      <c r="F382" s="42">
        <v>3.0258894000000001E-2</v>
      </c>
      <c r="H382" s="42">
        <v>18.875</v>
      </c>
      <c r="I382" s="42">
        <v>3.0650496499999999E-2</v>
      </c>
      <c r="K382" s="42">
        <v>18.875</v>
      </c>
      <c r="L382" s="42">
        <v>1.40810013E-2</v>
      </c>
    </row>
    <row r="383" spans="2:12" x14ac:dyDescent="0.2">
      <c r="B383" s="42">
        <v>18.925001099999999</v>
      </c>
      <c r="C383" s="42">
        <v>2.5626718999999999E-2</v>
      </c>
      <c r="E383" s="42">
        <v>18.925001099999999</v>
      </c>
      <c r="F383" s="42">
        <v>3.8103461300000002E-2</v>
      </c>
      <c r="H383" s="42">
        <v>18.925001099999999</v>
      </c>
      <c r="I383" s="42">
        <v>4.8813819899999999E-2</v>
      </c>
      <c r="K383" s="42">
        <v>18.925001099999999</v>
      </c>
      <c r="L383" s="42">
        <v>3.7549734100000003E-2</v>
      </c>
    </row>
    <row r="384" spans="2:12" x14ac:dyDescent="0.2">
      <c r="B384" s="42">
        <v>18.975000399999999</v>
      </c>
      <c r="C384" s="42">
        <v>5.1253437999999998E-2</v>
      </c>
      <c r="E384" s="42">
        <v>18.975000399999999</v>
      </c>
      <c r="F384" s="42">
        <v>2.8017163300000002E-2</v>
      </c>
      <c r="H384" s="42">
        <v>18.975000399999999</v>
      </c>
      <c r="I384" s="42">
        <v>4.0867328600000002E-2</v>
      </c>
      <c r="K384" s="42">
        <v>18.975000399999999</v>
      </c>
      <c r="L384" s="42">
        <v>4.3417215299999999E-2</v>
      </c>
    </row>
    <row r="385" spans="2:12" x14ac:dyDescent="0.2">
      <c r="B385" s="42">
        <v>19.025001499999998</v>
      </c>
      <c r="C385" s="42">
        <v>4.12255526E-2</v>
      </c>
      <c r="E385" s="42">
        <v>19.025001499999998</v>
      </c>
      <c r="F385" s="42">
        <v>2.80177593E-2</v>
      </c>
      <c r="H385" s="42">
        <v>19.025001499999998</v>
      </c>
      <c r="I385" s="42">
        <v>1.58929825E-2</v>
      </c>
      <c r="K385" s="42">
        <v>19.025001499999998</v>
      </c>
      <c r="L385" s="42">
        <v>3.4029483800000003E-2</v>
      </c>
    </row>
    <row r="386" spans="2:12" x14ac:dyDescent="0.2">
      <c r="B386" s="42">
        <v>19.075000800000002</v>
      </c>
      <c r="C386" s="42">
        <v>2.8969347499999999E-2</v>
      </c>
      <c r="E386" s="42">
        <v>19.075000800000002</v>
      </c>
      <c r="F386" s="42">
        <v>2.5776028600000001E-2</v>
      </c>
      <c r="H386" s="42">
        <v>19.075000800000002</v>
      </c>
      <c r="I386" s="42">
        <v>1.3622045500000001E-2</v>
      </c>
      <c r="K386" s="42">
        <v>19.075000800000002</v>
      </c>
      <c r="L386" s="42">
        <v>2.4642050299999999E-2</v>
      </c>
    </row>
    <row r="387" spans="2:12" x14ac:dyDescent="0.2">
      <c r="B387" s="42">
        <v>19.125</v>
      </c>
      <c r="C387" s="42">
        <v>2.2284090499999999E-2</v>
      </c>
      <c r="E387" s="42">
        <v>19.125</v>
      </c>
      <c r="F387" s="42">
        <v>2.4654865299999999E-2</v>
      </c>
      <c r="H387" s="42">
        <v>19.125</v>
      </c>
      <c r="I387" s="42">
        <v>3.40557098E-2</v>
      </c>
      <c r="K387" s="42">
        <v>19.125</v>
      </c>
      <c r="L387" s="42">
        <v>1.7601549599999999E-2</v>
      </c>
    </row>
    <row r="388" spans="2:12" x14ac:dyDescent="0.2">
      <c r="B388" s="42">
        <v>19.175001099999999</v>
      </c>
      <c r="C388" s="42">
        <v>1.7827153200000001E-2</v>
      </c>
      <c r="E388" s="42">
        <v>19.175001099999999</v>
      </c>
      <c r="F388" s="42">
        <v>1.9052028700000001E-2</v>
      </c>
      <c r="H388" s="42">
        <v>19.175001099999999</v>
      </c>
      <c r="I388" s="42">
        <v>9.6492171299999999E-2</v>
      </c>
      <c r="K388" s="42">
        <v>19.175001099999999</v>
      </c>
      <c r="L388" s="42">
        <v>3.4029483800000003E-2</v>
      </c>
    </row>
    <row r="389" spans="2:12" x14ac:dyDescent="0.2">
      <c r="B389" s="42">
        <v>19.225000399999999</v>
      </c>
      <c r="C389" s="42">
        <v>3.2311975999999999E-2</v>
      </c>
      <c r="E389" s="42">
        <v>19.225000399999999</v>
      </c>
      <c r="F389" s="42">
        <v>6.7245960200000001E-3</v>
      </c>
      <c r="H389" s="42">
        <v>19.225000399999999</v>
      </c>
      <c r="I389" s="42">
        <v>9.1951489400000003E-2</v>
      </c>
      <c r="K389" s="42">
        <v>19.225000399999999</v>
      </c>
      <c r="L389" s="42">
        <v>3.7550032099999998E-2</v>
      </c>
    </row>
    <row r="390" spans="2:12" x14ac:dyDescent="0.2">
      <c r="B390" s="42">
        <v>19.275001499999998</v>
      </c>
      <c r="C390" s="42">
        <v>0.120334327</v>
      </c>
      <c r="E390" s="42">
        <v>19.275001499999998</v>
      </c>
      <c r="F390" s="42">
        <v>1.23280287E-2</v>
      </c>
      <c r="H390" s="42">
        <v>19.275001499999998</v>
      </c>
      <c r="I390" s="42">
        <v>4.2002797100000003E-2</v>
      </c>
      <c r="K390" s="42">
        <v>19.275001499999998</v>
      </c>
      <c r="L390" s="42">
        <v>3.1682848899999998E-2</v>
      </c>
    </row>
    <row r="391" spans="2:12" x14ac:dyDescent="0.2">
      <c r="B391" s="42">
        <v>19.325000800000002</v>
      </c>
      <c r="C391" s="42">
        <v>0.112534761</v>
      </c>
      <c r="E391" s="42">
        <v>19.325000800000002</v>
      </c>
      <c r="F391" s="42">
        <v>4.0345192000000002E-2</v>
      </c>
      <c r="H391" s="42">
        <v>19.325000800000002</v>
      </c>
      <c r="I391" s="42">
        <v>3.8596987700000002E-2</v>
      </c>
      <c r="K391" s="42">
        <v>19.325000800000002</v>
      </c>
      <c r="L391" s="42">
        <v>2.9335618000000001E-2</v>
      </c>
    </row>
    <row r="392" spans="2:12" x14ac:dyDescent="0.2">
      <c r="B392" s="42">
        <v>19.375</v>
      </c>
      <c r="C392" s="42">
        <v>3.3426284799999997E-2</v>
      </c>
      <c r="E392" s="42">
        <v>19.375</v>
      </c>
      <c r="F392" s="42">
        <v>4.1465759300000002E-2</v>
      </c>
      <c r="H392" s="42">
        <v>19.375</v>
      </c>
      <c r="I392" s="42">
        <v>5.3354501700000001E-2</v>
      </c>
      <c r="K392" s="42">
        <v>19.375</v>
      </c>
      <c r="L392" s="42">
        <v>3.2856166399999998E-2</v>
      </c>
    </row>
    <row r="393" spans="2:12" x14ac:dyDescent="0.2">
      <c r="B393" s="42">
        <v>19.425001099999999</v>
      </c>
      <c r="C393" s="42">
        <v>3.2311975999999999E-2</v>
      </c>
      <c r="E393" s="42">
        <v>19.425001099999999</v>
      </c>
      <c r="F393" s="42">
        <v>5.1552057300000002E-2</v>
      </c>
      <c r="H393" s="42">
        <v>19.425001099999999</v>
      </c>
      <c r="I393" s="42">
        <v>5.5624842600000002E-2</v>
      </c>
      <c r="K393" s="42">
        <v>19.425001099999999</v>
      </c>
      <c r="L393" s="42">
        <v>3.6376416699999997E-2</v>
      </c>
    </row>
    <row r="394" spans="2:12" x14ac:dyDescent="0.2">
      <c r="B394" s="42">
        <v>19.475000399999999</v>
      </c>
      <c r="C394" s="42">
        <v>2.0055770899999999E-2</v>
      </c>
      <c r="E394" s="42">
        <v>19.475000399999999</v>
      </c>
      <c r="F394" s="42">
        <v>5.3793191900000002E-2</v>
      </c>
      <c r="H394" s="42">
        <v>19.475000399999999</v>
      </c>
      <c r="I394" s="42">
        <v>2.61098146E-2</v>
      </c>
      <c r="K394" s="42">
        <v>19.475000399999999</v>
      </c>
      <c r="L394" s="42">
        <v>3.8723051500000001E-2</v>
      </c>
    </row>
    <row r="395" spans="2:12" x14ac:dyDescent="0.2">
      <c r="B395" s="42">
        <v>19.525001499999998</v>
      </c>
      <c r="C395" s="42">
        <v>2.0055770899999999E-2</v>
      </c>
      <c r="E395" s="42">
        <v>19.525001499999998</v>
      </c>
      <c r="F395" s="42">
        <v>2.91383266E-2</v>
      </c>
      <c r="H395" s="42">
        <v>19.525001499999998</v>
      </c>
      <c r="I395" s="42">
        <v>2.8380155600000002E-2</v>
      </c>
      <c r="K395" s="42">
        <v>19.525001499999998</v>
      </c>
      <c r="L395" s="42">
        <v>2.2295415400000001E-2</v>
      </c>
    </row>
    <row r="396" spans="2:12" x14ac:dyDescent="0.2">
      <c r="B396" s="42">
        <v>19.575000800000002</v>
      </c>
      <c r="C396" s="42">
        <v>2.2284090499999999E-2</v>
      </c>
      <c r="E396" s="42">
        <v>19.575000800000002</v>
      </c>
      <c r="F396" s="42">
        <v>2.5776028600000001E-2</v>
      </c>
      <c r="H396" s="42">
        <v>19.575000800000002</v>
      </c>
      <c r="I396" s="42">
        <v>2.8379857500000001E-2</v>
      </c>
      <c r="K396" s="42">
        <v>19.575000800000002</v>
      </c>
      <c r="L396" s="42">
        <v>2.2295415400000001E-2</v>
      </c>
    </row>
    <row r="397" spans="2:12" x14ac:dyDescent="0.2">
      <c r="B397" s="42">
        <v>19.625</v>
      </c>
      <c r="C397" s="42">
        <v>2.11700797E-2</v>
      </c>
      <c r="E397" s="42">
        <v>19.625</v>
      </c>
      <c r="F397" s="42">
        <v>0.10086298</v>
      </c>
      <c r="H397" s="42">
        <v>19.625</v>
      </c>
      <c r="I397" s="42">
        <v>3.8596987700000002E-2</v>
      </c>
      <c r="K397" s="42">
        <v>19.625</v>
      </c>
      <c r="L397" s="42">
        <v>2.5815367700000001E-2</v>
      </c>
    </row>
    <row r="398" spans="2:12" x14ac:dyDescent="0.2">
      <c r="B398" s="42">
        <v>19.675001099999999</v>
      </c>
      <c r="C398" s="42">
        <v>1.5598833600000001E-2</v>
      </c>
      <c r="E398" s="42">
        <v>19.675001099999999</v>
      </c>
      <c r="F398" s="42">
        <v>0.10870814299999999</v>
      </c>
      <c r="H398" s="42">
        <v>19.675001099999999</v>
      </c>
      <c r="I398" s="42">
        <v>3.6326348799999998E-2</v>
      </c>
      <c r="K398" s="42">
        <v>19.675001099999999</v>
      </c>
      <c r="L398" s="42">
        <v>1.0560751E-2</v>
      </c>
    </row>
    <row r="399" spans="2:12" x14ac:dyDescent="0.2">
      <c r="B399" s="42">
        <v>19.725000399999999</v>
      </c>
      <c r="C399" s="42">
        <v>1.2256205100000001E-2</v>
      </c>
      <c r="E399" s="42">
        <v>19.725000399999999</v>
      </c>
      <c r="F399" s="42">
        <v>2.3534297900000001E-2</v>
      </c>
      <c r="H399" s="42">
        <v>19.725000399999999</v>
      </c>
      <c r="I399" s="42">
        <v>2.61095166E-2</v>
      </c>
      <c r="K399" s="42">
        <v>19.725000399999999</v>
      </c>
      <c r="L399" s="42">
        <v>5.2804648900000001E-2</v>
      </c>
    </row>
    <row r="400" spans="2:12" x14ac:dyDescent="0.2">
      <c r="B400" s="42">
        <v>19.775001499999998</v>
      </c>
      <c r="C400" s="42">
        <v>0.19832849499999999</v>
      </c>
      <c r="E400" s="42">
        <v>19.775001499999998</v>
      </c>
      <c r="F400" s="42">
        <v>4.1465759300000002E-2</v>
      </c>
      <c r="H400" s="42">
        <v>19.775001499999998</v>
      </c>
      <c r="I400" s="42">
        <v>3.40563059E-2</v>
      </c>
      <c r="K400" s="42">
        <v>19.775001499999998</v>
      </c>
      <c r="L400" s="42">
        <v>5.3977966299999999E-2</v>
      </c>
    </row>
    <row r="401" spans="2:12" x14ac:dyDescent="0.2">
      <c r="B401" s="42">
        <v>19.825000800000002</v>
      </c>
      <c r="C401" s="42">
        <v>0.19832849499999999</v>
      </c>
      <c r="E401" s="42">
        <v>19.825000800000002</v>
      </c>
      <c r="F401" s="42">
        <v>4.3707490000000002E-2</v>
      </c>
      <c r="H401" s="42">
        <v>19.825000800000002</v>
      </c>
      <c r="I401" s="42">
        <v>2.2704005199999999E-2</v>
      </c>
      <c r="K401" s="42">
        <v>19.825000800000002</v>
      </c>
      <c r="L401" s="42">
        <v>1.6427934200000001E-2</v>
      </c>
    </row>
    <row r="402" spans="2:12" x14ac:dyDescent="0.2">
      <c r="B402" s="42">
        <v>19.875</v>
      </c>
      <c r="C402" s="42">
        <v>1.44848228E-2</v>
      </c>
      <c r="E402" s="42">
        <v>19.875</v>
      </c>
      <c r="F402" s="42">
        <v>1.79314613E-2</v>
      </c>
      <c r="H402" s="42">
        <v>19.875</v>
      </c>
      <c r="I402" s="42">
        <v>1.36223435E-2</v>
      </c>
      <c r="K402" s="42">
        <v>19.875</v>
      </c>
      <c r="L402" s="42">
        <v>1.99484825E-2</v>
      </c>
    </row>
    <row r="403" spans="2:12" x14ac:dyDescent="0.2">
      <c r="B403" s="42">
        <v>19.925001099999999</v>
      </c>
      <c r="C403" s="42">
        <v>1.78274512E-2</v>
      </c>
      <c r="E403" s="42">
        <v>19.925001099999999</v>
      </c>
      <c r="F403" s="42">
        <v>1.7930865300000001E-2</v>
      </c>
      <c r="H403" s="42">
        <v>19.925001099999999</v>
      </c>
      <c r="I403" s="42">
        <v>1.4757812E-2</v>
      </c>
      <c r="K403" s="42">
        <v>19.925001099999999</v>
      </c>
      <c r="L403" s="42">
        <v>1.7601549599999999E-2</v>
      </c>
    </row>
    <row r="404" spans="2:12" x14ac:dyDescent="0.2">
      <c r="B404" s="42">
        <v>19.975000399999999</v>
      </c>
      <c r="C404" s="42">
        <v>1.33705139E-2</v>
      </c>
      <c r="E404" s="42">
        <v>19.975000399999999</v>
      </c>
      <c r="F404" s="42">
        <v>2.3534297900000001E-2</v>
      </c>
      <c r="H404" s="42">
        <v>19.975000399999999</v>
      </c>
      <c r="I404" s="42">
        <v>2.7244985100000001E-2</v>
      </c>
      <c r="K404" s="42">
        <v>19.975000399999999</v>
      </c>
      <c r="L404" s="42">
        <v>1.99481845E-2</v>
      </c>
    </row>
    <row r="405" spans="2:12" x14ac:dyDescent="0.2">
      <c r="B405" s="42">
        <v>20.025001499999998</v>
      </c>
      <c r="C405" s="42">
        <v>1.2256205100000001E-2</v>
      </c>
      <c r="E405" s="42">
        <v>20.025001499999998</v>
      </c>
      <c r="F405" s="42">
        <v>3.4741759300000001E-2</v>
      </c>
      <c r="H405" s="42">
        <v>20.025001499999998</v>
      </c>
      <c r="I405" s="42">
        <v>3.9732158199999999E-2</v>
      </c>
      <c r="K405" s="42">
        <v>20.025001499999998</v>
      </c>
      <c r="L405" s="42">
        <v>1.99484825E-2</v>
      </c>
    </row>
    <row r="406" spans="2:12" x14ac:dyDescent="0.2">
      <c r="B406" s="42">
        <v>20.075000800000002</v>
      </c>
      <c r="C406" s="42">
        <v>1.8941461999999999E-2</v>
      </c>
      <c r="E406" s="42">
        <v>20.075000800000002</v>
      </c>
      <c r="F406" s="42">
        <v>0.23646771899999999</v>
      </c>
      <c r="H406" s="42">
        <v>20.075000800000002</v>
      </c>
      <c r="I406" s="42">
        <v>3.5191178300000001E-2</v>
      </c>
      <c r="K406" s="42">
        <v>20.075000800000002</v>
      </c>
      <c r="L406" s="42">
        <v>1.0561048999999999E-2</v>
      </c>
    </row>
    <row r="407" spans="2:12" x14ac:dyDescent="0.2">
      <c r="B407" s="42">
        <v>20.125</v>
      </c>
      <c r="C407" s="42">
        <v>1.8941461999999999E-2</v>
      </c>
      <c r="E407" s="42">
        <v>20.125</v>
      </c>
      <c r="F407" s="42">
        <v>0.22526085400000001</v>
      </c>
      <c r="H407" s="42">
        <v>20.125</v>
      </c>
      <c r="I407" s="42">
        <v>2.2704005199999999E-2</v>
      </c>
      <c r="K407" s="42">
        <v>20.125</v>
      </c>
      <c r="L407" s="42">
        <v>1.17343664E-2</v>
      </c>
    </row>
    <row r="408" spans="2:12" x14ac:dyDescent="0.2">
      <c r="B408" s="42">
        <v>20.175001099999999</v>
      </c>
      <c r="C408" s="42">
        <v>1.33705139E-2</v>
      </c>
      <c r="E408" s="42">
        <v>20.175001099999999</v>
      </c>
      <c r="F408" s="42">
        <v>1.79314613E-2</v>
      </c>
      <c r="H408" s="42">
        <v>20.175001099999999</v>
      </c>
      <c r="I408" s="42">
        <v>1.24871731E-2</v>
      </c>
      <c r="K408" s="42">
        <v>20.175001099999999</v>
      </c>
      <c r="L408" s="42">
        <v>2.1121799899999998E-2</v>
      </c>
    </row>
    <row r="409" spans="2:12" x14ac:dyDescent="0.2">
      <c r="B409" s="42">
        <v>20.225000399999999</v>
      </c>
      <c r="C409" s="42">
        <v>1.2256205100000001E-2</v>
      </c>
      <c r="E409" s="42">
        <v>20.225000399999999</v>
      </c>
      <c r="F409" s="42">
        <v>2.6896595999999998E-2</v>
      </c>
      <c r="H409" s="42">
        <v>20.225000399999999</v>
      </c>
      <c r="I409" s="42">
        <v>1.58926845E-2</v>
      </c>
      <c r="K409" s="42">
        <v>20.225000399999999</v>
      </c>
      <c r="L409" s="42">
        <v>3.7549734100000003E-2</v>
      </c>
    </row>
    <row r="410" spans="2:12" x14ac:dyDescent="0.2">
      <c r="B410" s="42">
        <v>20.275001499999998</v>
      </c>
      <c r="C410" s="42">
        <v>1.8941461999999999E-2</v>
      </c>
      <c r="E410" s="42">
        <v>20.275001499999998</v>
      </c>
      <c r="F410" s="42">
        <v>8.9655518500000003E-2</v>
      </c>
      <c r="H410" s="42">
        <v>20.275001499999998</v>
      </c>
      <c r="I410" s="42">
        <v>2.0433664300000001E-2</v>
      </c>
      <c r="K410" s="42">
        <v>20.275001499999998</v>
      </c>
      <c r="L410" s="42">
        <v>4.2243599899999998E-2</v>
      </c>
    </row>
    <row r="411" spans="2:12" x14ac:dyDescent="0.2">
      <c r="B411" s="42">
        <v>20.325000800000002</v>
      </c>
      <c r="C411" s="42">
        <v>1.33705139E-2</v>
      </c>
      <c r="E411" s="42">
        <v>20.325000800000002</v>
      </c>
      <c r="F411" s="42">
        <v>8.0690383899999996E-2</v>
      </c>
      <c r="H411" s="42">
        <v>20.325000800000002</v>
      </c>
      <c r="I411" s="42">
        <v>1.3622641600000001E-2</v>
      </c>
      <c r="K411" s="42">
        <v>20.325000800000002</v>
      </c>
      <c r="L411" s="42">
        <v>2.69889832E-2</v>
      </c>
    </row>
    <row r="412" spans="2:12" x14ac:dyDescent="0.2">
      <c r="B412" s="42">
        <v>20.375</v>
      </c>
      <c r="C412" s="42">
        <v>7.7995657899999999E-3</v>
      </c>
      <c r="E412" s="42">
        <v>20.375</v>
      </c>
      <c r="F412" s="42">
        <v>1.6810894E-2</v>
      </c>
      <c r="H412" s="42">
        <v>20.375</v>
      </c>
      <c r="I412" s="42">
        <v>3.29208374E-2</v>
      </c>
      <c r="K412" s="42">
        <v>20.375</v>
      </c>
      <c r="L412" s="42">
        <v>2.3468732799999999E-2</v>
      </c>
    </row>
    <row r="413" spans="2:12" x14ac:dyDescent="0.2">
      <c r="B413" s="42">
        <v>20.425001099999999</v>
      </c>
      <c r="C413" s="42">
        <v>2.11700797E-2</v>
      </c>
      <c r="E413" s="42">
        <v>20.425001099999999</v>
      </c>
      <c r="F413" s="42">
        <v>3.0258894000000001E-2</v>
      </c>
      <c r="H413" s="42">
        <v>20.425001099999999</v>
      </c>
      <c r="I413" s="42">
        <v>4.5408010499999998E-2</v>
      </c>
      <c r="K413" s="42">
        <v>20.425001099999999</v>
      </c>
      <c r="L413" s="42">
        <v>4.4590532799999999E-2</v>
      </c>
    </row>
    <row r="414" spans="2:12" x14ac:dyDescent="0.2">
      <c r="B414" s="42">
        <v>20.475000399999999</v>
      </c>
      <c r="C414" s="42">
        <v>3.0083358300000002E-2</v>
      </c>
      <c r="E414" s="42">
        <v>20.475000399999999</v>
      </c>
      <c r="F414" s="42">
        <v>4.2586326600000002E-2</v>
      </c>
      <c r="H414" s="42">
        <v>20.475000399999999</v>
      </c>
      <c r="I414" s="42">
        <v>2.8380155600000002E-2</v>
      </c>
      <c r="K414" s="42">
        <v>20.475000399999999</v>
      </c>
      <c r="L414" s="42">
        <v>3.7549734100000003E-2</v>
      </c>
    </row>
    <row r="415" spans="2:12" x14ac:dyDescent="0.2">
      <c r="B415" s="42">
        <v>20.525001499999998</v>
      </c>
      <c r="C415" s="42">
        <v>2.4512410200000001E-2</v>
      </c>
      <c r="E415" s="42">
        <v>20.525001499999998</v>
      </c>
      <c r="F415" s="42">
        <v>3.6982893900000001E-2</v>
      </c>
      <c r="H415" s="42">
        <v>20.525001499999998</v>
      </c>
      <c r="I415" s="42">
        <v>2.1568834799999999E-2</v>
      </c>
      <c r="K415" s="42">
        <v>20.525001499999998</v>
      </c>
      <c r="L415" s="42">
        <v>1.7601549599999999E-2</v>
      </c>
    </row>
    <row r="416" spans="2:12" x14ac:dyDescent="0.2">
      <c r="B416" s="42">
        <v>20.575000800000002</v>
      </c>
      <c r="C416" s="42">
        <v>1.78274512E-2</v>
      </c>
      <c r="E416" s="42">
        <v>20.575000800000002</v>
      </c>
      <c r="F416" s="42">
        <v>2.80177593E-2</v>
      </c>
      <c r="H416" s="42">
        <v>20.575000800000002</v>
      </c>
      <c r="I416" s="42">
        <v>3.4056007899999997E-2</v>
      </c>
      <c r="K416" s="42">
        <v>20.575000800000002</v>
      </c>
      <c r="L416" s="42">
        <v>2.3468732799999999E-2</v>
      </c>
    </row>
    <row r="417" spans="2:12" x14ac:dyDescent="0.2">
      <c r="B417" s="42">
        <v>20.625</v>
      </c>
      <c r="C417" s="42">
        <v>1.78274512E-2</v>
      </c>
      <c r="E417" s="42">
        <v>20.625</v>
      </c>
      <c r="F417" s="42">
        <v>3.4741759300000001E-2</v>
      </c>
      <c r="H417" s="42">
        <v>20.625</v>
      </c>
      <c r="I417" s="42">
        <v>3.6326348799999998E-2</v>
      </c>
      <c r="K417" s="42">
        <v>20.625</v>
      </c>
      <c r="L417" s="42">
        <v>2.3468732799999999E-2</v>
      </c>
    </row>
    <row r="418" spans="2:12" x14ac:dyDescent="0.2">
      <c r="B418" s="42">
        <v>20.675001099999999</v>
      </c>
      <c r="C418" s="42">
        <v>1.7827153200000001E-2</v>
      </c>
      <c r="E418" s="42">
        <v>20.675001099999999</v>
      </c>
      <c r="F418" s="42">
        <v>4.8189759300000003E-2</v>
      </c>
      <c r="H418" s="42">
        <v>20.675001099999999</v>
      </c>
      <c r="I418" s="42">
        <v>3.6326646800000001E-2</v>
      </c>
      <c r="K418" s="42">
        <v>20.675001099999999</v>
      </c>
      <c r="L418" s="42">
        <v>2.3468732799999999E-2</v>
      </c>
    </row>
    <row r="419" spans="2:12" x14ac:dyDescent="0.2">
      <c r="B419" s="42">
        <v>20.725000399999999</v>
      </c>
      <c r="C419" s="42">
        <v>2.1169781700000001E-2</v>
      </c>
      <c r="E419" s="42">
        <v>20.725000399999999</v>
      </c>
      <c r="F419" s="42">
        <v>4.5948624600000001E-2</v>
      </c>
      <c r="H419" s="42">
        <v>20.725000399999999</v>
      </c>
      <c r="I419" s="42">
        <v>4.8813819899999999E-2</v>
      </c>
      <c r="K419" s="42">
        <v>20.725000399999999</v>
      </c>
      <c r="L419" s="42">
        <v>1.99481845E-2</v>
      </c>
    </row>
    <row r="420" spans="2:12" x14ac:dyDescent="0.2">
      <c r="B420" s="42">
        <v>20.775001499999998</v>
      </c>
      <c r="C420" s="42">
        <v>2.78553367E-2</v>
      </c>
      <c r="E420" s="42">
        <v>20.775001499999998</v>
      </c>
      <c r="F420" s="42">
        <v>5.2673220600000001E-2</v>
      </c>
      <c r="H420" s="42">
        <v>20.775001499999998</v>
      </c>
      <c r="I420" s="42">
        <v>4.5408010499999998E-2</v>
      </c>
      <c r="K420" s="42">
        <v>20.775001499999998</v>
      </c>
      <c r="L420" s="42">
        <v>3.9896666999999997E-2</v>
      </c>
    </row>
    <row r="421" spans="2:12" x14ac:dyDescent="0.2">
      <c r="B421" s="42">
        <v>20.825000800000002</v>
      </c>
      <c r="C421" s="42">
        <v>2.11700797E-2</v>
      </c>
      <c r="E421" s="42">
        <v>20.825000800000002</v>
      </c>
      <c r="F421" s="42">
        <v>3.2500624700000001E-2</v>
      </c>
      <c r="H421" s="42">
        <v>20.825000800000002</v>
      </c>
      <c r="I421" s="42">
        <v>3.1785666900000002E-2</v>
      </c>
      <c r="K421" s="42">
        <v>20.825000800000002</v>
      </c>
      <c r="L421" s="42">
        <v>4.69374657E-2</v>
      </c>
    </row>
    <row r="422" spans="2:12" x14ac:dyDescent="0.2">
      <c r="B422" s="42">
        <v>20.875</v>
      </c>
      <c r="C422" s="42">
        <v>1.5598833600000001E-2</v>
      </c>
      <c r="E422" s="42">
        <v>20.875</v>
      </c>
      <c r="F422" s="42">
        <v>3.36170197E-3</v>
      </c>
      <c r="H422" s="42">
        <v>20.875</v>
      </c>
      <c r="I422" s="42">
        <v>1.9298493900000002E-2</v>
      </c>
      <c r="K422" s="42">
        <v>20.875</v>
      </c>
      <c r="L422" s="42">
        <v>2.4642050299999999E-2</v>
      </c>
    </row>
    <row r="423" spans="2:12" x14ac:dyDescent="0.2">
      <c r="B423" s="42">
        <v>20.925001099999999</v>
      </c>
      <c r="C423" s="42">
        <v>4.34538722E-2</v>
      </c>
      <c r="E423" s="42">
        <v>20.925001099999999</v>
      </c>
      <c r="F423" s="42">
        <v>4.2586326600000002E-2</v>
      </c>
      <c r="H423" s="42">
        <v>20.925001099999999</v>
      </c>
      <c r="I423" s="42">
        <v>2.1568834799999999E-2</v>
      </c>
      <c r="K423" s="42">
        <v>20.925001099999999</v>
      </c>
      <c r="L423" s="42">
        <v>3.05092335E-2</v>
      </c>
    </row>
    <row r="424" spans="2:12" x14ac:dyDescent="0.2">
      <c r="B424" s="42">
        <v>20.975000399999999</v>
      </c>
      <c r="C424" s="42">
        <v>8.0222785500000005E-2</v>
      </c>
      <c r="E424" s="42">
        <v>20.975000399999999</v>
      </c>
      <c r="F424" s="42">
        <v>6.1638355300000003E-2</v>
      </c>
      <c r="H424" s="42">
        <v>20.975000399999999</v>
      </c>
      <c r="I424" s="42">
        <v>3.0650496499999999E-2</v>
      </c>
      <c r="K424" s="42">
        <v>20.975000399999999</v>
      </c>
      <c r="L424" s="42">
        <v>3.1682848899999998E-2</v>
      </c>
    </row>
    <row r="425" spans="2:12" x14ac:dyDescent="0.2">
      <c r="B425" s="42">
        <v>21.025001499999998</v>
      </c>
      <c r="C425" s="42">
        <v>5.1253437999999998E-2</v>
      </c>
      <c r="E425" s="42">
        <v>21.025001499999998</v>
      </c>
      <c r="F425" s="42">
        <v>3.8104057300000001E-2</v>
      </c>
      <c r="H425" s="42">
        <v>21.025001499999998</v>
      </c>
      <c r="I425" s="42">
        <v>3.7461817299999998E-2</v>
      </c>
      <c r="K425" s="42">
        <v>21.025001499999998</v>
      </c>
      <c r="L425" s="42">
        <v>0.19948363299999999</v>
      </c>
    </row>
    <row r="426" spans="2:12" x14ac:dyDescent="0.2">
      <c r="B426" s="42">
        <v>21.075000800000002</v>
      </c>
      <c r="C426" s="42">
        <v>1.33705139E-2</v>
      </c>
      <c r="E426" s="42">
        <v>21.075000800000002</v>
      </c>
      <c r="F426" s="42">
        <v>4.25869226E-2</v>
      </c>
      <c r="H426" s="42">
        <v>21.075000800000002</v>
      </c>
      <c r="I426" s="42">
        <v>2.61095166E-2</v>
      </c>
      <c r="K426" s="42">
        <v>21.075000800000002</v>
      </c>
      <c r="L426" s="42">
        <v>0.20769774899999999</v>
      </c>
    </row>
    <row r="427" spans="2:12" x14ac:dyDescent="0.2">
      <c r="B427" s="42">
        <v>21.125</v>
      </c>
      <c r="C427" s="42">
        <v>3.3426284799999997E-2</v>
      </c>
      <c r="E427" s="42">
        <v>21.125</v>
      </c>
      <c r="F427" s="42">
        <v>6.3879489900000003E-2</v>
      </c>
      <c r="H427" s="42">
        <v>21.125</v>
      </c>
      <c r="I427" s="42">
        <v>1.4757513999999999E-2</v>
      </c>
      <c r="K427" s="42">
        <v>21.125</v>
      </c>
      <c r="L427" s="42">
        <v>2.69889832E-2</v>
      </c>
    </row>
    <row r="428" spans="2:12" x14ac:dyDescent="0.2">
      <c r="B428" s="42">
        <v>21.175001099999999</v>
      </c>
      <c r="C428" s="42">
        <v>2.6741027800000001E-2</v>
      </c>
      <c r="E428" s="42">
        <v>21.175001099999999</v>
      </c>
      <c r="F428" s="42">
        <v>5.2672624600000002E-2</v>
      </c>
      <c r="H428" s="42">
        <v>21.175001099999999</v>
      </c>
      <c r="I428" s="42">
        <v>2.61098146E-2</v>
      </c>
      <c r="K428" s="42">
        <v>21.175001099999999</v>
      </c>
      <c r="L428" s="42">
        <v>5.7498216599999999E-2</v>
      </c>
    </row>
    <row r="429" spans="2:12" x14ac:dyDescent="0.2">
      <c r="B429" s="42">
        <v>21.225000399999999</v>
      </c>
      <c r="C429" s="42">
        <v>1.00278854E-2</v>
      </c>
      <c r="E429" s="42">
        <v>21.225000399999999</v>
      </c>
      <c r="F429" s="42">
        <v>3.13800573E-2</v>
      </c>
      <c r="H429" s="42">
        <v>21.225000399999999</v>
      </c>
      <c r="I429" s="42">
        <v>2.8380155600000002E-2</v>
      </c>
      <c r="K429" s="42">
        <v>21.225000399999999</v>
      </c>
      <c r="L429" s="42">
        <v>5.8671534099999999E-2</v>
      </c>
    </row>
    <row r="430" spans="2:12" x14ac:dyDescent="0.2">
      <c r="B430" s="42">
        <v>21.275001499999998</v>
      </c>
      <c r="C430" s="42">
        <v>9.1364681700000006E-2</v>
      </c>
      <c r="E430" s="42">
        <v>21.275001499999998</v>
      </c>
      <c r="F430" s="42">
        <v>2.2414326700000001E-2</v>
      </c>
      <c r="H430" s="42">
        <v>21.275001499999998</v>
      </c>
      <c r="I430" s="42">
        <v>5.9030354E-2</v>
      </c>
      <c r="K430" s="42">
        <v>21.275001499999998</v>
      </c>
      <c r="L430" s="42">
        <v>2.1121799899999998E-2</v>
      </c>
    </row>
    <row r="431" spans="2:12" x14ac:dyDescent="0.2">
      <c r="B431" s="42">
        <v>21.325000800000002</v>
      </c>
      <c r="C431" s="42">
        <v>0.122562647</v>
      </c>
      <c r="E431" s="42">
        <v>21.325000800000002</v>
      </c>
      <c r="F431" s="42">
        <v>2.6896595999999998E-2</v>
      </c>
      <c r="H431" s="42">
        <v>21.325000800000002</v>
      </c>
      <c r="I431" s="42">
        <v>7.3788166000000002E-2</v>
      </c>
      <c r="K431" s="42">
        <v>21.325000800000002</v>
      </c>
      <c r="L431" s="42">
        <v>4.2243599899999998E-2</v>
      </c>
    </row>
    <row r="432" spans="2:12" x14ac:dyDescent="0.2">
      <c r="B432" s="42">
        <v>21.375</v>
      </c>
      <c r="C432" s="42">
        <v>4.6796798700000003E-2</v>
      </c>
      <c r="E432" s="42">
        <v>21.375</v>
      </c>
      <c r="F432" s="42">
        <v>2.9137730600000002E-2</v>
      </c>
      <c r="H432" s="42">
        <v>21.375</v>
      </c>
      <c r="I432" s="42">
        <v>4.3137669599999998E-2</v>
      </c>
      <c r="K432" s="42">
        <v>21.375</v>
      </c>
      <c r="L432" s="42">
        <v>0.41656881600000001</v>
      </c>
    </row>
    <row r="433" spans="2:12" x14ac:dyDescent="0.2">
      <c r="B433" s="42">
        <v>21.425001099999999</v>
      </c>
      <c r="C433" s="42">
        <v>8.9135766000000005E-3</v>
      </c>
      <c r="E433" s="42">
        <v>21.425001099999999</v>
      </c>
      <c r="F433" s="42">
        <v>1.3448596E-2</v>
      </c>
      <c r="H433" s="42">
        <v>21.425001099999999</v>
      </c>
      <c r="I433" s="42">
        <v>2.38391757E-2</v>
      </c>
      <c r="K433" s="42">
        <v>21.425001099999999</v>
      </c>
      <c r="L433" s="42">
        <v>0.398967564</v>
      </c>
    </row>
    <row r="434" spans="2:12" x14ac:dyDescent="0.2">
      <c r="B434" s="42">
        <v>21.475000399999999</v>
      </c>
      <c r="C434" s="42">
        <v>1.2256205100000001E-2</v>
      </c>
      <c r="E434" s="42">
        <v>21.475000399999999</v>
      </c>
      <c r="F434" s="42">
        <v>1.79314613E-2</v>
      </c>
      <c r="H434" s="42">
        <v>21.475000399999999</v>
      </c>
      <c r="I434" s="42">
        <v>2.1568834799999999E-2</v>
      </c>
      <c r="K434" s="42">
        <v>21.475000399999999</v>
      </c>
      <c r="L434" s="42">
        <v>1.6428083199999999E-2</v>
      </c>
    </row>
    <row r="435" spans="2:12" x14ac:dyDescent="0.2">
      <c r="B435" s="42">
        <v>21.525001499999998</v>
      </c>
      <c r="C435" s="42">
        <v>2.3398399399999999E-2</v>
      </c>
      <c r="E435" s="42">
        <v>21.525001499999998</v>
      </c>
      <c r="F435" s="42">
        <v>3.4741163300000003E-2</v>
      </c>
      <c r="H435" s="42">
        <v>21.525001499999998</v>
      </c>
      <c r="I435" s="42">
        <v>4.7678649400000002E-2</v>
      </c>
      <c r="K435" s="42">
        <v>21.525001499999998</v>
      </c>
      <c r="L435" s="42">
        <v>1.05609E-2</v>
      </c>
    </row>
    <row r="436" spans="2:12" x14ac:dyDescent="0.2">
      <c r="B436" s="42">
        <v>21.575000800000002</v>
      </c>
      <c r="C436" s="42">
        <v>2.0055770899999999E-2</v>
      </c>
      <c r="E436" s="42">
        <v>21.575000800000002</v>
      </c>
      <c r="F436" s="42">
        <v>3.2500028600000001E-2</v>
      </c>
      <c r="H436" s="42">
        <v>21.575000800000002</v>
      </c>
      <c r="I436" s="42">
        <v>4.8813819899999999E-2</v>
      </c>
      <c r="K436" s="42">
        <v>21.575000800000002</v>
      </c>
      <c r="L436" s="42">
        <v>1.05609E-2</v>
      </c>
    </row>
    <row r="437" spans="2:12" x14ac:dyDescent="0.2">
      <c r="B437" s="42">
        <v>21.625</v>
      </c>
      <c r="C437" s="42">
        <v>7.7995657899999999E-3</v>
      </c>
      <c r="E437" s="42">
        <v>21.625</v>
      </c>
      <c r="F437" s="42">
        <v>6.5000653300000003E-2</v>
      </c>
      <c r="H437" s="42">
        <v>21.625</v>
      </c>
      <c r="I437" s="42">
        <v>0.14417052299999999</v>
      </c>
      <c r="K437" s="42">
        <v>21.625</v>
      </c>
      <c r="L437" s="42">
        <v>1.17342174E-2</v>
      </c>
    </row>
    <row r="438" spans="2:12" x14ac:dyDescent="0.2">
      <c r="B438" s="42">
        <v>21.675001099999999</v>
      </c>
      <c r="C438" s="42">
        <v>4.4566392899999998E-3</v>
      </c>
      <c r="E438" s="42">
        <v>21.675001099999999</v>
      </c>
      <c r="F438" s="42">
        <v>0.150173903</v>
      </c>
      <c r="H438" s="42">
        <v>21.675001099999999</v>
      </c>
      <c r="I438" s="42">
        <v>0.139629841</v>
      </c>
      <c r="K438" s="42">
        <v>21.675001099999999</v>
      </c>
      <c r="L438" s="42">
        <v>8.2139670800000005E-3</v>
      </c>
    </row>
    <row r="439" spans="2:12" x14ac:dyDescent="0.2">
      <c r="B439" s="42">
        <v>21.725000399999999</v>
      </c>
      <c r="C439" s="42">
        <v>2.6740729800000002E-2</v>
      </c>
      <c r="E439" s="42">
        <v>21.725000399999999</v>
      </c>
      <c r="F439" s="42">
        <v>0.10086298</v>
      </c>
      <c r="H439" s="42">
        <v>21.725000399999999</v>
      </c>
      <c r="I439" s="42">
        <v>7.7193975400000003E-2</v>
      </c>
      <c r="K439" s="42">
        <v>21.725000399999999</v>
      </c>
      <c r="L439" s="42">
        <v>4.6938657799999997E-3</v>
      </c>
    </row>
    <row r="440" spans="2:12" x14ac:dyDescent="0.2">
      <c r="B440" s="42">
        <v>21.775001499999998</v>
      </c>
      <c r="C440" s="42">
        <v>3.6768913299999997E-2</v>
      </c>
      <c r="E440" s="42">
        <v>21.775001499999998</v>
      </c>
      <c r="F440" s="42">
        <v>5.3793489899999998E-2</v>
      </c>
      <c r="H440" s="42">
        <v>21.775001499999998</v>
      </c>
      <c r="I440" s="42">
        <v>8.7410807600000001E-2</v>
      </c>
      <c r="K440" s="42">
        <v>21.775001499999998</v>
      </c>
      <c r="L440" s="42">
        <v>9.3874335299999993E-3</v>
      </c>
    </row>
    <row r="441" spans="2:12" x14ac:dyDescent="0.2">
      <c r="B441" s="42">
        <v>21.825000800000002</v>
      </c>
      <c r="C441" s="42">
        <v>1.78274512E-2</v>
      </c>
      <c r="E441" s="42">
        <v>21.825000800000002</v>
      </c>
      <c r="F441" s="42">
        <v>0.115432143</v>
      </c>
      <c r="H441" s="42">
        <v>21.825000800000002</v>
      </c>
      <c r="I441" s="42">
        <v>3.6326348799999998E-2</v>
      </c>
      <c r="K441" s="42">
        <v>21.825000800000002</v>
      </c>
      <c r="L441" s="42">
        <v>8.2139670800000005E-3</v>
      </c>
    </row>
    <row r="442" spans="2:12" x14ac:dyDescent="0.2">
      <c r="B442" s="42">
        <v>21.875</v>
      </c>
      <c r="C442" s="42">
        <v>1.2256205100000001E-2</v>
      </c>
      <c r="E442" s="42">
        <v>21.875</v>
      </c>
      <c r="F442" s="42">
        <v>8.4052681899999995E-2</v>
      </c>
      <c r="H442" s="42">
        <v>21.875</v>
      </c>
      <c r="I442" s="42">
        <v>5.6760013099999999E-2</v>
      </c>
      <c r="K442" s="42">
        <v>21.875</v>
      </c>
      <c r="L442" s="42">
        <v>7.0406496500000004E-3</v>
      </c>
    </row>
    <row r="443" spans="2:12" x14ac:dyDescent="0.2">
      <c r="B443" s="42">
        <v>21.925001099999999</v>
      </c>
      <c r="C443" s="42">
        <v>2.8969347499999999E-2</v>
      </c>
      <c r="E443" s="42">
        <v>21.925001099999999</v>
      </c>
      <c r="F443" s="42">
        <v>3.9224326599999998E-2</v>
      </c>
      <c r="H443" s="42">
        <v>21.925001099999999</v>
      </c>
      <c r="I443" s="42">
        <v>6.9247484200000001E-2</v>
      </c>
      <c r="K443" s="42">
        <v>21.925001099999999</v>
      </c>
      <c r="L443" s="42">
        <v>1.2907832899999999E-2</v>
      </c>
    </row>
    <row r="444" spans="2:12" x14ac:dyDescent="0.2">
      <c r="B444" s="42">
        <v>21.975000399999999</v>
      </c>
      <c r="C444" s="42">
        <v>3.8997232899999998E-2</v>
      </c>
      <c r="E444" s="42">
        <v>21.975000399999999</v>
      </c>
      <c r="F444" s="42">
        <v>3.4741461299999998E-2</v>
      </c>
      <c r="H444" s="42">
        <v>21.975000399999999</v>
      </c>
      <c r="I444" s="42">
        <v>3.7461817299999998E-2</v>
      </c>
      <c r="K444" s="42">
        <v>21.975000399999999</v>
      </c>
      <c r="L444" s="42">
        <v>1.6428083199999999E-2</v>
      </c>
    </row>
    <row r="445" spans="2:12" x14ac:dyDescent="0.2">
      <c r="B445" s="42">
        <v>22.025001499999998</v>
      </c>
      <c r="C445" s="42">
        <v>2.78550386E-2</v>
      </c>
      <c r="E445" s="42">
        <v>22.025001499999998</v>
      </c>
      <c r="F445" s="42">
        <v>1.5690028700000001E-2</v>
      </c>
      <c r="H445" s="42">
        <v>22.025001499999998</v>
      </c>
      <c r="I445" s="42">
        <v>5.7895183599999997E-2</v>
      </c>
      <c r="K445" s="42">
        <v>22.025001499999998</v>
      </c>
      <c r="L445" s="42">
        <v>1.8774867099999999E-2</v>
      </c>
    </row>
    <row r="446" spans="2:12" x14ac:dyDescent="0.2">
      <c r="B446" s="42">
        <v>22.075000800000002</v>
      </c>
      <c r="C446" s="42">
        <v>1.44848228E-2</v>
      </c>
      <c r="E446" s="42">
        <v>22.075000800000002</v>
      </c>
      <c r="F446" s="42">
        <v>0.12551844100000001</v>
      </c>
      <c r="H446" s="42">
        <v>22.075000800000002</v>
      </c>
      <c r="I446" s="42">
        <v>7.7193677399999994E-2</v>
      </c>
      <c r="K446" s="42">
        <v>22.075000800000002</v>
      </c>
      <c r="L446" s="42">
        <v>1.5254616699999999E-2</v>
      </c>
    </row>
    <row r="447" spans="2:12" x14ac:dyDescent="0.2">
      <c r="B447" s="42">
        <v>22.125</v>
      </c>
      <c r="C447" s="42">
        <v>5.5709481200000004E-3</v>
      </c>
      <c r="E447" s="42">
        <v>22.125</v>
      </c>
      <c r="F447" s="42">
        <v>0.125518143</v>
      </c>
      <c r="H447" s="42">
        <v>22.125</v>
      </c>
      <c r="I447" s="42">
        <v>5.5624842600000002E-2</v>
      </c>
      <c r="K447" s="42">
        <v>22.125</v>
      </c>
      <c r="L447" s="42">
        <v>5.8671832099999998E-3</v>
      </c>
    </row>
    <row r="448" spans="2:12" x14ac:dyDescent="0.2">
      <c r="B448" s="42">
        <v>22.175001099999999</v>
      </c>
      <c r="C448" s="42">
        <v>1.2256205100000001E-2</v>
      </c>
      <c r="E448" s="42">
        <v>22.175001099999999</v>
      </c>
      <c r="F448" s="42">
        <v>1.3448297999999999E-2</v>
      </c>
      <c r="H448" s="42">
        <v>22.175001099999999</v>
      </c>
      <c r="I448" s="42">
        <v>9.0816319000000006E-2</v>
      </c>
      <c r="K448" s="42">
        <v>22.175001099999999</v>
      </c>
      <c r="L448" s="42">
        <v>2.3469328899999998E-3</v>
      </c>
    </row>
    <row r="449" spans="2:12" x14ac:dyDescent="0.2">
      <c r="B449" s="42">
        <v>22.225000399999999</v>
      </c>
      <c r="C449" s="42">
        <v>2.6741027800000001E-2</v>
      </c>
      <c r="E449" s="42">
        <v>22.225000399999999</v>
      </c>
      <c r="F449" s="42">
        <v>1.9052028700000001E-2</v>
      </c>
      <c r="H449" s="42">
        <v>22.225000399999999</v>
      </c>
      <c r="I449" s="42">
        <v>6.9247484200000001E-2</v>
      </c>
      <c r="K449" s="42">
        <v>22.225000399999999</v>
      </c>
      <c r="L449" s="42">
        <v>2.9335766999999999E-2</v>
      </c>
    </row>
    <row r="450" spans="2:12" x14ac:dyDescent="0.2">
      <c r="B450" s="42">
        <v>22.275001499999998</v>
      </c>
      <c r="C450" s="42">
        <v>2.3398399399999999E-2</v>
      </c>
      <c r="E450" s="42">
        <v>22.275001499999998</v>
      </c>
      <c r="F450" s="42">
        <v>1.79311633E-2</v>
      </c>
      <c r="H450" s="42">
        <v>22.275001499999998</v>
      </c>
      <c r="I450" s="42">
        <v>5.3354501700000001E-2</v>
      </c>
      <c r="K450" s="42">
        <v>22.275001499999998</v>
      </c>
      <c r="L450" s="42">
        <v>3.7549883100000001E-2</v>
      </c>
    </row>
    <row r="451" spans="2:12" x14ac:dyDescent="0.2">
      <c r="B451" s="42">
        <v>22.325000800000002</v>
      </c>
      <c r="C451" s="42">
        <v>1.8941461999999999E-2</v>
      </c>
      <c r="E451" s="42">
        <v>22.325000800000002</v>
      </c>
      <c r="F451" s="42">
        <v>1.6810298000000001E-2</v>
      </c>
      <c r="H451" s="42">
        <v>22.325000800000002</v>
      </c>
      <c r="I451" s="42">
        <v>6.1300992999999998E-2</v>
      </c>
      <c r="K451" s="42">
        <v>22.325000800000002</v>
      </c>
      <c r="L451" s="42">
        <v>1.99484825E-2</v>
      </c>
    </row>
    <row r="452" spans="2:12" x14ac:dyDescent="0.2">
      <c r="B452" s="42">
        <v>22.375</v>
      </c>
      <c r="C452" s="42">
        <v>1.33705139E-2</v>
      </c>
      <c r="E452" s="42">
        <v>22.375</v>
      </c>
      <c r="F452" s="42">
        <v>1.9052028700000001E-2</v>
      </c>
      <c r="H452" s="42">
        <v>22.375</v>
      </c>
      <c r="I452" s="42">
        <v>0.113520026</v>
      </c>
      <c r="K452" s="42">
        <v>22.375</v>
      </c>
      <c r="L452" s="42">
        <v>1.17342174E-2</v>
      </c>
    </row>
    <row r="453" spans="2:12" x14ac:dyDescent="0.2">
      <c r="B453" s="42">
        <v>22.425001099999999</v>
      </c>
      <c r="C453" s="42">
        <v>1.22565031E-2</v>
      </c>
      <c r="E453" s="42">
        <v>22.425001099999999</v>
      </c>
      <c r="F453" s="42">
        <v>1.79311633E-2</v>
      </c>
      <c r="H453" s="42">
        <v>22.425001099999999</v>
      </c>
      <c r="I453" s="42">
        <v>0.111249685</v>
      </c>
      <c r="K453" s="42">
        <v>22.425001099999999</v>
      </c>
      <c r="L453" s="42">
        <v>2.4642050299999999E-2</v>
      </c>
    </row>
    <row r="454" spans="2:12" x14ac:dyDescent="0.2">
      <c r="B454" s="42">
        <v>22.475000399999999</v>
      </c>
      <c r="C454" s="42">
        <v>2.8969347499999999E-2</v>
      </c>
      <c r="E454" s="42">
        <v>22.475000399999999</v>
      </c>
      <c r="F454" s="42">
        <v>2.4655461300000001E-2</v>
      </c>
      <c r="H454" s="42">
        <v>22.475000399999999</v>
      </c>
      <c r="I454" s="42">
        <v>1.81633234E-2</v>
      </c>
      <c r="K454" s="42">
        <v>22.475000399999999</v>
      </c>
      <c r="L454" s="42">
        <v>2.69889832E-2</v>
      </c>
    </row>
    <row r="455" spans="2:12" x14ac:dyDescent="0.2">
      <c r="B455" s="42">
        <v>22.525001499999998</v>
      </c>
      <c r="C455" s="42">
        <v>2.2284090499999999E-2</v>
      </c>
      <c r="E455" s="42">
        <v>22.525001499999998</v>
      </c>
      <c r="F455" s="42">
        <v>3.6983191999999998E-2</v>
      </c>
      <c r="H455" s="42">
        <v>22.525001499999998</v>
      </c>
      <c r="I455" s="42">
        <v>2.2704303299999999E-2</v>
      </c>
      <c r="K455" s="42">
        <v>22.525001499999998</v>
      </c>
      <c r="L455" s="42">
        <v>3.52025032E-3</v>
      </c>
    </row>
    <row r="456" spans="2:12" x14ac:dyDescent="0.2">
      <c r="B456" s="42">
        <v>22.575000800000002</v>
      </c>
      <c r="C456" s="42">
        <v>6.6852569600000002E-3</v>
      </c>
      <c r="E456" s="42">
        <v>22.575000800000002</v>
      </c>
      <c r="F456" s="42">
        <v>3.4741461299999998E-2</v>
      </c>
      <c r="H456" s="42">
        <v>22.575000800000002</v>
      </c>
      <c r="I456" s="42">
        <v>5.4489672199999999E-2</v>
      </c>
      <c r="K456" s="42">
        <v>22.575000800000002</v>
      </c>
      <c r="L456" s="42">
        <v>7.0406496500000004E-3</v>
      </c>
    </row>
    <row r="457" spans="2:12" x14ac:dyDescent="0.2">
      <c r="B457" s="42">
        <v>22.625</v>
      </c>
      <c r="C457" s="42">
        <v>5.5709481200000004E-3</v>
      </c>
      <c r="E457" s="42">
        <v>22.625</v>
      </c>
      <c r="F457" s="42">
        <v>3.3620893999999998E-2</v>
      </c>
      <c r="H457" s="42">
        <v>22.625</v>
      </c>
      <c r="I457" s="42">
        <v>0.13281852</v>
      </c>
      <c r="K457" s="42">
        <v>22.625</v>
      </c>
      <c r="L457" s="42">
        <v>1.17343664E-2</v>
      </c>
    </row>
    <row r="458" spans="2:12" x14ac:dyDescent="0.2">
      <c r="B458" s="42">
        <v>22.675001099999999</v>
      </c>
      <c r="C458" s="42">
        <v>1.7827153200000001E-2</v>
      </c>
      <c r="E458" s="42">
        <v>22.675001099999999</v>
      </c>
      <c r="F458" s="42">
        <v>2.12934613E-2</v>
      </c>
      <c r="H458" s="42">
        <v>22.675001099999999</v>
      </c>
      <c r="I458" s="42">
        <v>0.114655495</v>
      </c>
      <c r="K458" s="42">
        <v>22.675001099999999</v>
      </c>
      <c r="L458" s="42">
        <v>1.2907832899999999E-2</v>
      </c>
    </row>
    <row r="459" spans="2:12" x14ac:dyDescent="0.2">
      <c r="B459" s="42">
        <v>22.725000399999999</v>
      </c>
      <c r="C459" s="42">
        <v>3.6768913299999997E-2</v>
      </c>
      <c r="E459" s="42">
        <v>22.725000399999999</v>
      </c>
      <c r="F459" s="42">
        <v>1.45691633E-2</v>
      </c>
      <c r="H459" s="42">
        <v>22.725000399999999</v>
      </c>
      <c r="I459" s="42">
        <v>0.24179816200000001</v>
      </c>
      <c r="K459" s="42">
        <v>22.725000399999999</v>
      </c>
      <c r="L459" s="42">
        <v>5.0457716E-2</v>
      </c>
    </row>
    <row r="460" spans="2:12" x14ac:dyDescent="0.2">
      <c r="B460" s="42">
        <v>22.775001499999998</v>
      </c>
      <c r="C460" s="42">
        <v>3.3426284799999997E-2</v>
      </c>
      <c r="E460" s="42">
        <v>22.775001499999998</v>
      </c>
      <c r="F460" s="42">
        <v>3.5862326600000001E-2</v>
      </c>
      <c r="H460" s="42">
        <v>22.775001499999998</v>
      </c>
      <c r="I460" s="42">
        <v>0.247474313</v>
      </c>
      <c r="K460" s="42">
        <v>22.775001499999998</v>
      </c>
      <c r="L460" s="42">
        <v>5.0457567000000002E-2</v>
      </c>
    </row>
    <row r="461" spans="2:12" x14ac:dyDescent="0.2">
      <c r="B461" s="42">
        <v>22.825000800000002</v>
      </c>
      <c r="C461" s="42">
        <v>2.0055472899999999E-2</v>
      </c>
      <c r="E461" s="42">
        <v>22.825000800000002</v>
      </c>
      <c r="F461" s="42">
        <v>2.5776028600000001E-2</v>
      </c>
      <c r="H461" s="42">
        <v>22.825000800000002</v>
      </c>
      <c r="I461" s="42">
        <v>6.9247484200000001E-2</v>
      </c>
      <c r="K461" s="42">
        <v>22.825000800000002</v>
      </c>
      <c r="L461" s="42">
        <v>1.7601400600000001E-2</v>
      </c>
    </row>
    <row r="462" spans="2:12" x14ac:dyDescent="0.2">
      <c r="B462" s="42">
        <v>22.875</v>
      </c>
      <c r="C462" s="42">
        <v>2.3398101300000002E-2</v>
      </c>
      <c r="E462" s="42">
        <v>22.875</v>
      </c>
      <c r="F462" s="42">
        <v>2.0172596000000001E-2</v>
      </c>
      <c r="H462" s="42">
        <v>22.875</v>
      </c>
      <c r="I462" s="42">
        <v>9.7627341699999995E-2</v>
      </c>
      <c r="K462" s="42">
        <v>22.875</v>
      </c>
      <c r="L462" s="42">
        <v>1.17343664E-2</v>
      </c>
    </row>
    <row r="463" spans="2:12" x14ac:dyDescent="0.2">
      <c r="B463" s="42">
        <v>22.925001099999999</v>
      </c>
      <c r="C463" s="42">
        <v>2.0055770899999999E-2</v>
      </c>
      <c r="E463" s="42">
        <v>22.925001099999999</v>
      </c>
      <c r="F463" s="42">
        <v>2.0172596000000001E-2</v>
      </c>
      <c r="H463" s="42">
        <v>22.925001099999999</v>
      </c>
      <c r="I463" s="42">
        <v>9.7627341699999995E-2</v>
      </c>
      <c r="K463" s="42">
        <v>22.925001099999999</v>
      </c>
      <c r="L463" s="42">
        <v>4.6937167600000001E-3</v>
      </c>
    </row>
    <row r="464" spans="2:12" x14ac:dyDescent="0.2">
      <c r="B464" s="42">
        <v>22.975000399999999</v>
      </c>
      <c r="C464" s="42">
        <v>1.33705139E-2</v>
      </c>
      <c r="E464" s="42">
        <v>22.975000399999999</v>
      </c>
      <c r="F464" s="42">
        <v>1.6810596000000001E-2</v>
      </c>
      <c r="H464" s="42">
        <v>22.975000399999999</v>
      </c>
      <c r="I464" s="42">
        <v>6.58416748E-2</v>
      </c>
      <c r="K464" s="42">
        <v>22.975000399999999</v>
      </c>
      <c r="L464" s="42">
        <v>3.5202950199999999E-2</v>
      </c>
    </row>
    <row r="465" spans="2:12" x14ac:dyDescent="0.2">
      <c r="B465" s="42">
        <v>23.025001499999998</v>
      </c>
      <c r="C465" s="42">
        <v>2.0055770899999999E-2</v>
      </c>
      <c r="E465" s="42">
        <v>23.025001499999998</v>
      </c>
      <c r="F465" s="42">
        <v>2.12934613E-2</v>
      </c>
      <c r="H465" s="42">
        <v>23.025001499999998</v>
      </c>
      <c r="I465" s="42">
        <v>0.133953989</v>
      </c>
      <c r="K465" s="42">
        <v>23.025001499999998</v>
      </c>
      <c r="L465" s="42">
        <v>3.4029632800000001E-2</v>
      </c>
    </row>
    <row r="466" spans="2:12" x14ac:dyDescent="0.2">
      <c r="B466" s="42">
        <v>23.075000800000002</v>
      </c>
      <c r="C466" s="42">
        <v>2.3398399399999999E-2</v>
      </c>
      <c r="E466" s="42">
        <v>23.075000800000002</v>
      </c>
      <c r="F466" s="42">
        <v>3.2500028600000001E-2</v>
      </c>
      <c r="H466" s="42">
        <v>23.075000800000002</v>
      </c>
      <c r="I466" s="42">
        <v>0.12487232700000001</v>
      </c>
      <c r="K466" s="42">
        <v>23.075000800000002</v>
      </c>
      <c r="L466" s="42">
        <v>3.2856166399999998E-2</v>
      </c>
    </row>
    <row r="467" spans="2:12" x14ac:dyDescent="0.2">
      <c r="B467" s="42">
        <v>23.125</v>
      </c>
      <c r="C467" s="42">
        <v>2.2284090499999999E-2</v>
      </c>
      <c r="E467" s="42">
        <v>23.125</v>
      </c>
      <c r="F467" s="42">
        <v>0.314916372</v>
      </c>
      <c r="H467" s="42">
        <v>23.125</v>
      </c>
      <c r="I467" s="42">
        <v>1.81633234E-2</v>
      </c>
      <c r="K467" s="42">
        <v>23.125</v>
      </c>
      <c r="L467" s="42">
        <v>3.6376416699999997E-2</v>
      </c>
    </row>
    <row r="468" spans="2:12" x14ac:dyDescent="0.2">
      <c r="B468" s="42">
        <v>23.175001099999999</v>
      </c>
      <c r="C468" s="42">
        <v>1.33705139E-2</v>
      </c>
      <c r="E468" s="42">
        <v>23.175001099999999</v>
      </c>
      <c r="F468" s="42">
        <v>0.29698550699999998</v>
      </c>
      <c r="H468" s="42">
        <v>23.175001099999999</v>
      </c>
      <c r="I468" s="42">
        <v>4.20024991E-2</v>
      </c>
      <c r="K468" s="42">
        <v>23.175001099999999</v>
      </c>
      <c r="L468" s="42">
        <v>0.10091528299999999</v>
      </c>
    </row>
    <row r="469" spans="2:12" x14ac:dyDescent="0.2">
      <c r="B469" s="42">
        <v>23.225000399999999</v>
      </c>
      <c r="C469" s="42">
        <v>6.6852569600000002E-3</v>
      </c>
      <c r="E469" s="42">
        <v>23.225000399999999</v>
      </c>
      <c r="F469" s="42">
        <v>1.6810596000000001E-2</v>
      </c>
      <c r="H469" s="42">
        <v>23.225000399999999</v>
      </c>
      <c r="I469" s="42">
        <v>5.7895183599999997E-2</v>
      </c>
      <c r="K469" s="42">
        <v>23.225000399999999</v>
      </c>
      <c r="L469" s="42">
        <v>0.10091528299999999</v>
      </c>
    </row>
    <row r="470" spans="2:12" x14ac:dyDescent="0.2">
      <c r="B470" s="42">
        <v>23.275001499999998</v>
      </c>
      <c r="C470" s="42">
        <v>3.2311975999999999E-2</v>
      </c>
      <c r="E470" s="42">
        <v>23.275001499999998</v>
      </c>
      <c r="F470" s="42">
        <v>4.8190057299999998E-2</v>
      </c>
      <c r="H470" s="42">
        <v>23.275001499999998</v>
      </c>
      <c r="I470" s="42">
        <v>4.5408010499999998E-2</v>
      </c>
      <c r="K470" s="42">
        <v>23.275001499999998</v>
      </c>
      <c r="L470" s="42">
        <v>1.6428083199999999E-2</v>
      </c>
    </row>
    <row r="471" spans="2:12" x14ac:dyDescent="0.2">
      <c r="B471" s="42">
        <v>23.325000800000002</v>
      </c>
      <c r="C471" s="42">
        <v>0.109192133</v>
      </c>
      <c r="E471" s="42">
        <v>23.325000800000002</v>
      </c>
      <c r="F471" s="42">
        <v>4.7069191900000001E-2</v>
      </c>
      <c r="H471" s="42">
        <v>23.325000800000002</v>
      </c>
      <c r="I471" s="42">
        <v>3.1785666900000002E-2</v>
      </c>
      <c r="K471" s="42">
        <v>23.325000800000002</v>
      </c>
      <c r="L471" s="42">
        <v>1.4081150299999999E-2</v>
      </c>
    </row>
    <row r="472" spans="2:12" x14ac:dyDescent="0.2">
      <c r="B472" s="42">
        <v>23.375</v>
      </c>
      <c r="C472" s="42">
        <v>0.17381608500000001</v>
      </c>
      <c r="E472" s="42">
        <v>23.375</v>
      </c>
      <c r="F472" s="42">
        <v>1.79311633E-2</v>
      </c>
      <c r="H472" s="42">
        <v>23.375</v>
      </c>
      <c r="I472" s="42">
        <v>2.1569132800000002E-2</v>
      </c>
      <c r="K472" s="42">
        <v>23.375</v>
      </c>
      <c r="L472" s="42">
        <v>2.81624496E-2</v>
      </c>
    </row>
    <row r="473" spans="2:12" x14ac:dyDescent="0.2">
      <c r="B473" s="42">
        <v>23.425001099999999</v>
      </c>
      <c r="C473" s="42">
        <v>9.9164396500000002E-2</v>
      </c>
      <c r="E473" s="42">
        <v>23.425001099999999</v>
      </c>
      <c r="F473" s="42">
        <v>1.45691633E-2</v>
      </c>
      <c r="H473" s="42">
        <v>23.425001099999999</v>
      </c>
      <c r="I473" s="42">
        <v>4.8813819899999999E-2</v>
      </c>
      <c r="K473" s="42">
        <v>23.425001099999999</v>
      </c>
      <c r="L473" s="42">
        <v>5.7498365599999997E-2</v>
      </c>
    </row>
    <row r="474" spans="2:12" x14ac:dyDescent="0.2">
      <c r="B474" s="42">
        <v>23.475000399999999</v>
      </c>
      <c r="C474" s="42">
        <v>1.33705139E-2</v>
      </c>
      <c r="E474" s="42">
        <v>23.475000399999999</v>
      </c>
      <c r="F474" s="42">
        <v>1.0086298E-2</v>
      </c>
      <c r="H474" s="42">
        <v>23.475000399999999</v>
      </c>
      <c r="I474" s="42">
        <v>3.7461519200000001E-2</v>
      </c>
      <c r="K474" s="42">
        <v>23.475000399999999</v>
      </c>
      <c r="L474" s="42">
        <v>7.2752833399999994E-2</v>
      </c>
    </row>
    <row r="475" spans="2:12" x14ac:dyDescent="0.2">
      <c r="B475" s="42">
        <v>23.525001499999998</v>
      </c>
      <c r="C475" s="42">
        <v>2.2284090499999999E-2</v>
      </c>
      <c r="E475" s="42">
        <v>23.525001499999998</v>
      </c>
      <c r="F475" s="42">
        <v>1.56897306E-2</v>
      </c>
      <c r="H475" s="42">
        <v>23.525001499999998</v>
      </c>
      <c r="I475" s="42">
        <v>2.7244687100000001E-2</v>
      </c>
      <c r="K475" s="42">
        <v>23.525001499999998</v>
      </c>
      <c r="L475" s="42">
        <v>4.8110634100000001E-2</v>
      </c>
    </row>
    <row r="476" spans="2:12" x14ac:dyDescent="0.2">
      <c r="B476" s="42">
        <v>23.575000800000002</v>
      </c>
      <c r="C476" s="42">
        <v>2.4512559199999999E-2</v>
      </c>
      <c r="E476" s="42">
        <v>23.575000800000002</v>
      </c>
      <c r="F476" s="42">
        <v>2.4655461300000001E-2</v>
      </c>
      <c r="H476" s="42">
        <v>23.575000800000002</v>
      </c>
      <c r="I476" s="42">
        <v>4.20024991E-2</v>
      </c>
      <c r="K476" s="42">
        <v>23.575000800000002</v>
      </c>
      <c r="L476" s="42">
        <v>3.5202950199999999E-2</v>
      </c>
    </row>
    <row r="477" spans="2:12" x14ac:dyDescent="0.2">
      <c r="B477" s="42">
        <v>23.625</v>
      </c>
      <c r="C477" s="42">
        <v>1.11420453E-2</v>
      </c>
      <c r="E477" s="42">
        <v>23.625</v>
      </c>
      <c r="F477" s="42">
        <v>3.6983191999999998E-2</v>
      </c>
      <c r="H477" s="42">
        <v>23.625</v>
      </c>
      <c r="I477" s="42">
        <v>4.9948990300000003E-2</v>
      </c>
      <c r="K477" s="42">
        <v>23.625</v>
      </c>
      <c r="L477" s="42">
        <v>3.4029632800000001E-2</v>
      </c>
    </row>
    <row r="478" spans="2:12" x14ac:dyDescent="0.2">
      <c r="B478" s="42">
        <v>23.675001099999999</v>
      </c>
      <c r="C478" s="42">
        <v>1.00278854E-2</v>
      </c>
      <c r="E478" s="42">
        <v>23.675001099999999</v>
      </c>
      <c r="F478" s="42">
        <v>2.2413730600000001E-2</v>
      </c>
      <c r="H478" s="42">
        <v>23.675001099999999</v>
      </c>
      <c r="I478" s="42">
        <v>3.6326646800000001E-2</v>
      </c>
      <c r="K478" s="42">
        <v>23.675001099999999</v>
      </c>
      <c r="L478" s="42">
        <v>8.2141161000000001E-3</v>
      </c>
    </row>
    <row r="479" spans="2:12" x14ac:dyDescent="0.2">
      <c r="B479" s="42">
        <v>23.725000399999999</v>
      </c>
      <c r="C479" s="42">
        <v>3.1197816100000001E-2</v>
      </c>
      <c r="E479" s="42">
        <v>23.725000399999999</v>
      </c>
      <c r="F479" s="42">
        <v>5.6034326600000002E-3</v>
      </c>
      <c r="H479" s="42">
        <v>23.725000399999999</v>
      </c>
      <c r="I479" s="42">
        <v>1.7028152899999999E-2</v>
      </c>
      <c r="K479" s="42">
        <v>23.725000399999999</v>
      </c>
      <c r="L479" s="42">
        <v>1.9948333499999998E-2</v>
      </c>
    </row>
    <row r="480" spans="2:12" x14ac:dyDescent="0.2">
      <c r="B480" s="42">
        <v>23.775001499999998</v>
      </c>
      <c r="C480" s="42">
        <v>3.45402956E-2</v>
      </c>
      <c r="E480" s="42">
        <v>23.775001499999998</v>
      </c>
      <c r="F480" s="42">
        <v>7.84516335E-3</v>
      </c>
      <c r="H480" s="42">
        <v>23.775001499999998</v>
      </c>
      <c r="I480" s="42">
        <v>0.25882601700000002</v>
      </c>
      <c r="K480" s="42">
        <v>23.775001499999998</v>
      </c>
      <c r="L480" s="42">
        <v>1.8774867099999999E-2</v>
      </c>
    </row>
    <row r="481" spans="2:12" x14ac:dyDescent="0.2">
      <c r="B481" s="42">
        <v>23.825000800000002</v>
      </c>
      <c r="C481" s="42">
        <v>1.8941461999999999E-2</v>
      </c>
      <c r="E481" s="42">
        <v>23.825000800000002</v>
      </c>
      <c r="F481" s="42">
        <v>2.3534894000000001E-2</v>
      </c>
      <c r="H481" s="42">
        <v>23.825000800000002</v>
      </c>
      <c r="I481" s="42">
        <v>0.64820063100000003</v>
      </c>
      <c r="K481" s="42">
        <v>23.825000800000002</v>
      </c>
      <c r="L481" s="42">
        <v>1.17343664E-2</v>
      </c>
    </row>
    <row r="482" spans="2:12" x14ac:dyDescent="0.2">
      <c r="B482" s="42">
        <v>23.875</v>
      </c>
      <c r="C482" s="42">
        <v>1.55989826E-2</v>
      </c>
      <c r="E482" s="42">
        <v>23.875</v>
      </c>
      <c r="F482" s="42">
        <v>2.9138028600000001E-2</v>
      </c>
      <c r="H482" s="42">
        <v>23.875</v>
      </c>
      <c r="I482" s="42">
        <v>0.42456582199999998</v>
      </c>
      <c r="K482" s="42">
        <v>23.875</v>
      </c>
      <c r="L482" s="42">
        <v>1.2907832899999999E-2</v>
      </c>
    </row>
    <row r="483" spans="2:12" x14ac:dyDescent="0.2">
      <c r="B483" s="42">
        <v>23.925001099999999</v>
      </c>
      <c r="C483" s="42">
        <v>2.0055770899999999E-2</v>
      </c>
      <c r="E483" s="42">
        <v>23.925001099999999</v>
      </c>
      <c r="F483" s="42">
        <v>2.1293163300000001E-2</v>
      </c>
      <c r="H483" s="42">
        <v>23.925001099999999</v>
      </c>
      <c r="I483" s="42">
        <v>7.1517676099999997E-2</v>
      </c>
      <c r="K483" s="42">
        <v>23.925001099999999</v>
      </c>
      <c r="L483" s="42">
        <v>1.17343664E-2</v>
      </c>
    </row>
    <row r="484" spans="2:12" x14ac:dyDescent="0.2">
      <c r="B484" s="42">
        <v>23.975000399999999</v>
      </c>
      <c r="C484" s="42">
        <v>1.7827302199999999E-2</v>
      </c>
      <c r="E484" s="42">
        <v>23.975000399999999</v>
      </c>
      <c r="F484" s="42">
        <v>2.1293163300000001E-2</v>
      </c>
      <c r="H484" s="42">
        <v>23.975000399999999</v>
      </c>
      <c r="I484" s="42">
        <v>5.6760162099999997E-2</v>
      </c>
      <c r="K484" s="42">
        <v>23.975000399999999</v>
      </c>
      <c r="L484" s="42">
        <v>1.8774867099999999E-2</v>
      </c>
    </row>
    <row r="485" spans="2:12" x14ac:dyDescent="0.2">
      <c r="B485" s="42">
        <v>24.025001499999998</v>
      </c>
      <c r="C485" s="42">
        <v>1.11420453E-2</v>
      </c>
      <c r="E485" s="42">
        <v>24.025001499999998</v>
      </c>
      <c r="F485" s="42">
        <v>1.79311633E-2</v>
      </c>
      <c r="H485" s="42">
        <v>24.025001499999998</v>
      </c>
      <c r="I485" s="42">
        <v>1.24873221E-2</v>
      </c>
      <c r="K485" s="42">
        <v>24.025001499999998</v>
      </c>
      <c r="L485" s="42">
        <v>1.8774867099999999E-2</v>
      </c>
    </row>
    <row r="486" spans="2:12" x14ac:dyDescent="0.2">
      <c r="B486" s="42">
        <v>24.075000800000002</v>
      </c>
      <c r="C486" s="42">
        <v>7.7994167800000003E-3</v>
      </c>
      <c r="E486" s="42">
        <v>24.075000800000002</v>
      </c>
      <c r="F486" s="42">
        <v>2.12934613E-2</v>
      </c>
      <c r="H486" s="42">
        <v>24.075000800000002</v>
      </c>
      <c r="I486" s="42">
        <v>2.1568834799999999E-2</v>
      </c>
      <c r="K486" s="42">
        <v>24.075000800000002</v>
      </c>
      <c r="L486" s="42">
        <v>2.3468732799999999E-2</v>
      </c>
    </row>
    <row r="487" spans="2:12" x14ac:dyDescent="0.2">
      <c r="B487" s="42">
        <v>24.125</v>
      </c>
      <c r="C487" s="42">
        <v>5.57109714E-3</v>
      </c>
      <c r="E487" s="42">
        <v>24.125</v>
      </c>
      <c r="F487" s="42">
        <v>2.1293163300000001E-2</v>
      </c>
      <c r="H487" s="42">
        <v>24.125</v>
      </c>
      <c r="I487" s="42">
        <v>2.7244836099999999E-2</v>
      </c>
      <c r="K487" s="42">
        <v>24.125</v>
      </c>
      <c r="L487" s="42">
        <v>2.4642199300000001E-2</v>
      </c>
    </row>
    <row r="488" spans="2:12" x14ac:dyDescent="0.2">
      <c r="B488" s="42">
        <v>24.175001099999999</v>
      </c>
      <c r="C488" s="42">
        <v>2.0055770899999999E-2</v>
      </c>
      <c r="E488" s="42">
        <v>24.175001099999999</v>
      </c>
      <c r="F488" s="42">
        <v>1.0086298E-2</v>
      </c>
      <c r="H488" s="42">
        <v>24.175001099999999</v>
      </c>
      <c r="I488" s="42">
        <v>2.0433664300000001E-2</v>
      </c>
      <c r="K488" s="42">
        <v>24.175001099999999</v>
      </c>
      <c r="L488" s="42">
        <v>1.6428083199999999E-2</v>
      </c>
    </row>
    <row r="489" spans="2:12" x14ac:dyDescent="0.2">
      <c r="B489" s="42">
        <v>24.225000399999999</v>
      </c>
      <c r="C489" s="42">
        <v>2.5626718999999999E-2</v>
      </c>
      <c r="E489" s="42">
        <v>24.225000399999999</v>
      </c>
      <c r="F489" s="42">
        <v>8.9657306699999998E-3</v>
      </c>
      <c r="H489" s="42">
        <v>24.225000399999999</v>
      </c>
      <c r="I489" s="42">
        <v>3.7461668300000001E-2</v>
      </c>
      <c r="K489" s="42">
        <v>24.225000399999999</v>
      </c>
      <c r="L489" s="42">
        <v>1.17342174E-2</v>
      </c>
    </row>
    <row r="490" spans="2:12" x14ac:dyDescent="0.2">
      <c r="B490" s="42">
        <v>24.275001499999998</v>
      </c>
      <c r="C490" s="42">
        <v>1.4484673700000001E-2</v>
      </c>
      <c r="E490" s="42">
        <v>24.275001499999998</v>
      </c>
      <c r="F490" s="42">
        <v>8.9654326399999998E-3</v>
      </c>
      <c r="H490" s="42">
        <v>24.275001499999998</v>
      </c>
      <c r="I490" s="42">
        <v>4.0867328600000002E-2</v>
      </c>
      <c r="K490" s="42">
        <v>24.275001499999998</v>
      </c>
      <c r="L490" s="42">
        <v>8.2139670800000005E-3</v>
      </c>
    </row>
    <row r="491" spans="2:12" x14ac:dyDescent="0.2">
      <c r="B491" s="42">
        <v>24.325000800000002</v>
      </c>
      <c r="C491" s="42">
        <v>2.7855187699999999E-2</v>
      </c>
      <c r="E491" s="42">
        <v>24.325000800000002</v>
      </c>
      <c r="F491" s="42">
        <v>7.8448653199999999E-3</v>
      </c>
      <c r="H491" s="42">
        <v>24.325000800000002</v>
      </c>
      <c r="I491" s="42">
        <v>1.4757663000000001E-2</v>
      </c>
      <c r="K491" s="42">
        <v>24.325000800000002</v>
      </c>
      <c r="L491" s="42">
        <v>2.3469328899999998E-3</v>
      </c>
    </row>
    <row r="492" spans="2:12" x14ac:dyDescent="0.2">
      <c r="B492" s="42">
        <v>24.375</v>
      </c>
      <c r="C492" s="42">
        <v>3.78829241E-2</v>
      </c>
      <c r="E492" s="42">
        <v>24.375</v>
      </c>
      <c r="F492" s="42">
        <v>1.12071633E-2</v>
      </c>
      <c r="H492" s="42">
        <v>24.375</v>
      </c>
      <c r="I492" s="42">
        <v>1.02168322E-2</v>
      </c>
      <c r="K492" s="42">
        <v>24.375</v>
      </c>
      <c r="L492" s="42">
        <v>4.6937167600000001E-3</v>
      </c>
    </row>
    <row r="493" spans="2:12" x14ac:dyDescent="0.2">
      <c r="B493" s="42">
        <v>24.425001099999999</v>
      </c>
      <c r="C493" s="42">
        <v>3.0083507299999999E-2</v>
      </c>
      <c r="E493" s="42">
        <v>24.425001099999999</v>
      </c>
      <c r="F493" s="42">
        <v>1.79311633E-2</v>
      </c>
      <c r="H493" s="42">
        <v>24.425001099999999</v>
      </c>
      <c r="I493" s="42">
        <v>3.0650496499999999E-2</v>
      </c>
      <c r="K493" s="42">
        <v>24.425001099999999</v>
      </c>
      <c r="L493" s="42">
        <v>5.8671832099999998E-3</v>
      </c>
    </row>
    <row r="494" spans="2:12" x14ac:dyDescent="0.2">
      <c r="B494" s="42">
        <v>24.475000399999999</v>
      </c>
      <c r="C494" s="42">
        <v>5.0139278199999998E-2</v>
      </c>
      <c r="E494" s="42">
        <v>24.475000399999999</v>
      </c>
      <c r="F494" s="42">
        <v>2.24140286E-2</v>
      </c>
      <c r="H494" s="42">
        <v>24.475000399999999</v>
      </c>
      <c r="I494" s="42">
        <v>2.4974346200000001E-2</v>
      </c>
      <c r="K494" s="42">
        <v>24.475000399999999</v>
      </c>
      <c r="L494" s="42">
        <v>5.8671832099999998E-3</v>
      </c>
    </row>
    <row r="495" spans="2:12" x14ac:dyDescent="0.2">
      <c r="B495" s="42">
        <v>24.525001499999998</v>
      </c>
      <c r="C495" s="42">
        <v>5.0139278199999998E-2</v>
      </c>
      <c r="E495" s="42">
        <v>24.525001499999998</v>
      </c>
      <c r="F495" s="42">
        <v>2.24140286E-2</v>
      </c>
      <c r="H495" s="42">
        <v>24.525001499999998</v>
      </c>
      <c r="I495" s="42">
        <v>4.5408308500000001E-3</v>
      </c>
      <c r="K495" s="42">
        <v>24.525001499999998</v>
      </c>
      <c r="L495" s="42">
        <v>1.5254616699999999E-2</v>
      </c>
    </row>
    <row r="496" spans="2:12" x14ac:dyDescent="0.2">
      <c r="B496" s="42">
        <v>24.575000800000002</v>
      </c>
      <c r="C496" s="42">
        <v>0.31866297100000002</v>
      </c>
      <c r="E496" s="42">
        <v>24.575000800000002</v>
      </c>
      <c r="F496" s="42">
        <v>3.5862326600000001E-2</v>
      </c>
      <c r="H496" s="42">
        <v>24.575000800000002</v>
      </c>
      <c r="I496" s="42">
        <v>3.4056603900000002E-3</v>
      </c>
      <c r="K496" s="42">
        <v>24.575000800000002</v>
      </c>
      <c r="L496" s="42">
        <v>1.87750161E-2</v>
      </c>
    </row>
    <row r="497" spans="2:12" x14ac:dyDescent="0.2">
      <c r="B497" s="42">
        <v>24.625</v>
      </c>
      <c r="C497" s="42">
        <v>0.30752092600000003</v>
      </c>
      <c r="E497" s="42">
        <v>24.625</v>
      </c>
      <c r="F497" s="42">
        <v>2.91383266E-2</v>
      </c>
      <c r="H497" s="42">
        <v>24.625</v>
      </c>
      <c r="I497" s="42">
        <v>1.1352002599999999E-2</v>
      </c>
      <c r="K497" s="42">
        <v>24.625</v>
      </c>
      <c r="L497" s="42">
        <v>1.2907832899999999E-2</v>
      </c>
    </row>
    <row r="498" spans="2:12" x14ac:dyDescent="0.2">
      <c r="B498" s="42">
        <v>24.675001099999999</v>
      </c>
      <c r="C498" s="42">
        <v>3.3426284800000001E-3</v>
      </c>
      <c r="E498" s="42">
        <v>24.675001099999999</v>
      </c>
      <c r="F498" s="42">
        <v>2.8017461300000001E-2</v>
      </c>
      <c r="H498" s="42">
        <v>24.675001099999999</v>
      </c>
      <c r="I498" s="42">
        <v>4.20024991E-2</v>
      </c>
      <c r="K498" s="42">
        <v>24.675001099999999</v>
      </c>
      <c r="L498" s="42">
        <v>1.17342174E-2</v>
      </c>
    </row>
    <row r="499" spans="2:12" x14ac:dyDescent="0.2">
      <c r="B499" s="42">
        <v>24.725000399999999</v>
      </c>
      <c r="C499" s="42">
        <v>0.120334178</v>
      </c>
      <c r="E499" s="42">
        <v>24.725000399999999</v>
      </c>
      <c r="F499" s="42">
        <v>3.0258595900000001E-2</v>
      </c>
      <c r="H499" s="42">
        <v>24.725000399999999</v>
      </c>
      <c r="I499" s="42">
        <v>5.1084011800000002E-2</v>
      </c>
      <c r="K499" s="42">
        <v>24.725000399999999</v>
      </c>
      <c r="L499" s="42">
        <v>1.6428083199999999E-2</v>
      </c>
    </row>
    <row r="500" spans="2:12" x14ac:dyDescent="0.2">
      <c r="B500" s="42">
        <v>24.775001499999998</v>
      </c>
      <c r="C500" s="42">
        <v>0.12479111599999999</v>
      </c>
      <c r="E500" s="42">
        <v>24.775001499999998</v>
      </c>
      <c r="F500" s="42">
        <v>3.8103759299999998E-2</v>
      </c>
      <c r="H500" s="42">
        <v>24.775001499999998</v>
      </c>
      <c r="I500" s="42">
        <v>5.10841608E-2</v>
      </c>
      <c r="K500" s="42">
        <v>24.775001499999998</v>
      </c>
      <c r="L500" s="42">
        <v>1.6428083199999999E-2</v>
      </c>
    </row>
    <row r="501" spans="2:12" x14ac:dyDescent="0.2">
      <c r="B501" s="42">
        <v>24.825000800000002</v>
      </c>
      <c r="C501" s="42">
        <v>8.9137256099999992E-3</v>
      </c>
      <c r="E501" s="42">
        <v>24.825000800000002</v>
      </c>
      <c r="F501" s="42">
        <v>3.0258894000000001E-2</v>
      </c>
      <c r="H501" s="42">
        <v>24.825000800000002</v>
      </c>
      <c r="I501" s="42">
        <v>3.5191327299999998E-2</v>
      </c>
      <c r="K501" s="42">
        <v>24.825000800000002</v>
      </c>
      <c r="L501" s="42">
        <v>1.17342174E-2</v>
      </c>
    </row>
    <row r="502" spans="2:12" x14ac:dyDescent="0.2">
      <c r="B502" s="42">
        <v>24.875</v>
      </c>
      <c r="C502" s="42">
        <v>5.5709481200000004E-3</v>
      </c>
      <c r="E502" s="42">
        <v>24.875</v>
      </c>
      <c r="F502" s="42">
        <v>7.8448653199999999E-3</v>
      </c>
      <c r="H502" s="42">
        <v>24.875</v>
      </c>
      <c r="I502" s="42">
        <v>1.36223435E-2</v>
      </c>
      <c r="K502" s="42">
        <v>24.875</v>
      </c>
      <c r="L502" s="42">
        <v>3.16826999E-2</v>
      </c>
    </row>
    <row r="503" spans="2:12" x14ac:dyDescent="0.2">
      <c r="B503" s="42">
        <v>24.925001099999999</v>
      </c>
      <c r="C503" s="42">
        <v>1.11420453E-2</v>
      </c>
      <c r="E503" s="42">
        <v>24.925001099999999</v>
      </c>
      <c r="F503" s="42">
        <v>2.3534894000000001E-2</v>
      </c>
      <c r="H503" s="42">
        <v>24.925001099999999</v>
      </c>
      <c r="I503" s="42">
        <v>3.0650496499999999E-2</v>
      </c>
      <c r="K503" s="42">
        <v>24.925001099999999</v>
      </c>
      <c r="L503" s="42">
        <v>3.16826999E-2</v>
      </c>
    </row>
    <row r="504" spans="2:12" x14ac:dyDescent="0.2">
      <c r="B504" s="42">
        <v>24.975000399999999</v>
      </c>
      <c r="C504" s="42">
        <v>8.9137256099999992E-3</v>
      </c>
      <c r="E504" s="42">
        <v>24.975000399999999</v>
      </c>
      <c r="F504" s="42">
        <v>2.12934613E-2</v>
      </c>
      <c r="H504" s="42">
        <v>24.975000399999999</v>
      </c>
      <c r="I504" s="42">
        <v>0.79691231299999998</v>
      </c>
      <c r="K504" s="42">
        <v>24.975000399999999</v>
      </c>
      <c r="L504" s="42">
        <v>4.6937167600000001E-3</v>
      </c>
    </row>
    <row r="505" spans="2:12" x14ac:dyDescent="0.2">
      <c r="B505" s="42">
        <v>25.025001499999998</v>
      </c>
      <c r="C505" s="42">
        <v>0</v>
      </c>
      <c r="E505" s="42">
        <v>25.025001499999998</v>
      </c>
      <c r="F505" s="42">
        <v>1.3448297999999999E-2</v>
      </c>
      <c r="H505" s="42">
        <v>25.025001499999998</v>
      </c>
      <c r="I505" s="42">
        <v>0.77761381900000004</v>
      </c>
      <c r="K505" s="42">
        <v>25.025001499999998</v>
      </c>
      <c r="L505" s="42">
        <v>2.4642199300000001E-2</v>
      </c>
    </row>
    <row r="506" spans="2:12" x14ac:dyDescent="0.2">
      <c r="B506" s="42">
        <v>25.075000800000002</v>
      </c>
      <c r="C506" s="42">
        <v>2.1169930699999999E-2</v>
      </c>
      <c r="E506" s="42">
        <v>25.075000800000002</v>
      </c>
      <c r="F506" s="42">
        <v>2.1293163300000001E-2</v>
      </c>
      <c r="H506" s="42">
        <v>25.075000800000002</v>
      </c>
      <c r="I506" s="42">
        <v>1.1352002599999999E-2</v>
      </c>
      <c r="K506" s="42">
        <v>25.075000800000002</v>
      </c>
      <c r="L506" s="42">
        <v>2.69889832E-2</v>
      </c>
    </row>
    <row r="507" spans="2:12" x14ac:dyDescent="0.2">
      <c r="B507" s="42">
        <v>25.125</v>
      </c>
      <c r="C507" s="42">
        <v>2.7855187699999999E-2</v>
      </c>
      <c r="E507" s="42">
        <v>25.125</v>
      </c>
      <c r="F507" s="42">
        <v>1.79311633E-2</v>
      </c>
      <c r="H507" s="42">
        <v>25.125</v>
      </c>
      <c r="I507" s="42">
        <v>2.6109665600000002E-2</v>
      </c>
      <c r="K507" s="42">
        <v>25.125</v>
      </c>
      <c r="L507" s="42">
        <v>4.6937167600000001E-3</v>
      </c>
    </row>
    <row r="508" spans="2:12" x14ac:dyDescent="0.2">
      <c r="B508" s="42">
        <v>25.175001099999999</v>
      </c>
      <c r="C508" s="42">
        <v>8.9135766000000005E-3</v>
      </c>
      <c r="E508" s="42">
        <v>25.175001099999999</v>
      </c>
      <c r="F508" s="42">
        <v>2.6896894000000001E-2</v>
      </c>
      <c r="H508" s="42">
        <v>25.175001099999999</v>
      </c>
      <c r="I508" s="42">
        <v>2.8380081099999999E-2</v>
      </c>
      <c r="K508" s="42">
        <v>25.175001099999999</v>
      </c>
      <c r="L508" s="42">
        <v>9.3874335299999993E-3</v>
      </c>
    </row>
    <row r="509" spans="2:12" x14ac:dyDescent="0.2">
      <c r="B509" s="42">
        <v>25.225000399999999</v>
      </c>
      <c r="C509" s="42">
        <v>3.3424794700000001E-3</v>
      </c>
      <c r="E509" s="42">
        <v>25.225000399999999</v>
      </c>
      <c r="F509" s="42">
        <v>3.1379759299999997E-2</v>
      </c>
      <c r="H509" s="42">
        <v>25.225000399999999</v>
      </c>
      <c r="I509" s="42">
        <v>1.3622418000000001E-2</v>
      </c>
      <c r="K509" s="42">
        <v>25.225000399999999</v>
      </c>
      <c r="L509" s="42">
        <v>1.9948333499999998E-2</v>
      </c>
    </row>
    <row r="510" spans="2:12" x14ac:dyDescent="0.2">
      <c r="B510" s="42">
        <v>25.275001499999998</v>
      </c>
      <c r="C510" s="42">
        <v>7.7994167800000003E-3</v>
      </c>
      <c r="E510" s="42">
        <v>25.275001499999998</v>
      </c>
      <c r="F510" s="42">
        <v>1.6810298000000001E-2</v>
      </c>
      <c r="H510" s="42">
        <v>25.275001499999998</v>
      </c>
      <c r="I510" s="42">
        <v>7.9464167400000001E-3</v>
      </c>
      <c r="K510" s="42">
        <v>25.275001499999998</v>
      </c>
      <c r="L510" s="42">
        <v>1.2907832899999999E-2</v>
      </c>
    </row>
    <row r="511" spans="2:12" x14ac:dyDescent="0.2">
      <c r="B511" s="42">
        <v>25.325000800000002</v>
      </c>
      <c r="C511" s="42">
        <v>9.4707608200000001E-2</v>
      </c>
      <c r="E511" s="42">
        <v>25.325000800000002</v>
      </c>
      <c r="F511" s="42">
        <v>7.8448653199999999E-3</v>
      </c>
      <c r="H511" s="42">
        <v>25.325000800000002</v>
      </c>
      <c r="I511" s="42">
        <v>2.49744207E-2</v>
      </c>
      <c r="K511" s="42">
        <v>25.325000800000002</v>
      </c>
      <c r="L511" s="42">
        <v>1.2907832899999999E-2</v>
      </c>
    </row>
    <row r="512" spans="2:12" x14ac:dyDescent="0.2">
      <c r="B512" s="42">
        <v>25.375</v>
      </c>
      <c r="C512" s="42">
        <v>0.104735494</v>
      </c>
      <c r="E512" s="42">
        <v>25.375</v>
      </c>
      <c r="F512" s="42">
        <v>8.9657306699999998E-3</v>
      </c>
      <c r="H512" s="42">
        <v>25.375</v>
      </c>
      <c r="I512" s="42">
        <v>0.497218728</v>
      </c>
      <c r="K512" s="42">
        <v>25.375</v>
      </c>
      <c r="L512" s="42">
        <v>1.87750161E-2</v>
      </c>
    </row>
    <row r="513" spans="2:12" x14ac:dyDescent="0.2">
      <c r="B513" s="42">
        <v>25.425001099999999</v>
      </c>
      <c r="C513" s="42">
        <v>1.6713142399999999E-2</v>
      </c>
      <c r="E513" s="42">
        <v>25.425001099999999</v>
      </c>
      <c r="F513" s="42">
        <v>1.4568865300000001E-2</v>
      </c>
      <c r="H513" s="42">
        <v>25.425001099999999</v>
      </c>
      <c r="I513" s="42">
        <v>0.48019072400000001</v>
      </c>
      <c r="K513" s="42">
        <v>25.425001099999999</v>
      </c>
      <c r="L513" s="42">
        <v>7.0405006399999999E-3</v>
      </c>
    </row>
    <row r="514" spans="2:12" x14ac:dyDescent="0.2">
      <c r="B514" s="42">
        <v>25.475000399999999</v>
      </c>
      <c r="C514" s="42">
        <v>2.6740878799999999E-2</v>
      </c>
      <c r="E514" s="42">
        <v>25.475000399999999</v>
      </c>
      <c r="F514" s="42">
        <v>3.4741461299999998E-2</v>
      </c>
      <c r="H514" s="42">
        <v>25.475000399999999</v>
      </c>
      <c r="I514" s="42">
        <v>0</v>
      </c>
      <c r="K514" s="42">
        <v>25.475000399999999</v>
      </c>
      <c r="L514" s="42">
        <v>1.1733174299999999E-3</v>
      </c>
    </row>
    <row r="515" spans="2:12" x14ac:dyDescent="0.2">
      <c r="B515" s="42">
        <v>25.525001499999998</v>
      </c>
      <c r="C515" s="42">
        <v>2.8969347499999999E-2</v>
      </c>
      <c r="E515" s="42">
        <v>25.525001499999998</v>
      </c>
      <c r="F515" s="42">
        <v>3.1379759299999997E-2</v>
      </c>
      <c r="H515" s="42">
        <v>25.525001499999998</v>
      </c>
      <c r="I515" s="42">
        <v>0.44954022799999999</v>
      </c>
      <c r="K515" s="42">
        <v>25.525001499999998</v>
      </c>
      <c r="L515" s="42">
        <v>2.3469328899999998E-3</v>
      </c>
    </row>
    <row r="516" spans="2:12" x14ac:dyDescent="0.2">
      <c r="B516" s="42">
        <v>25.575000800000002</v>
      </c>
      <c r="C516" s="42">
        <v>1.2256205100000001E-2</v>
      </c>
      <c r="E516" s="42">
        <v>25.575000800000002</v>
      </c>
      <c r="F516" s="42">
        <v>1.2327730699999999E-2</v>
      </c>
      <c r="H516" s="42">
        <v>25.575000800000002</v>
      </c>
      <c r="I516" s="42">
        <v>0.44954022799999999</v>
      </c>
      <c r="K516" s="42">
        <v>25.575000800000002</v>
      </c>
      <c r="L516" s="42">
        <v>1.2907832899999999E-2</v>
      </c>
    </row>
    <row r="517" spans="2:12" x14ac:dyDescent="0.2">
      <c r="B517" s="42">
        <v>25.625</v>
      </c>
      <c r="C517" s="42">
        <v>2.1169930699999999E-2</v>
      </c>
      <c r="E517" s="42">
        <v>25.625</v>
      </c>
      <c r="F517" s="42">
        <v>8.9654326399999998E-3</v>
      </c>
      <c r="H517" s="42">
        <v>25.625</v>
      </c>
      <c r="I517" s="42">
        <v>0</v>
      </c>
      <c r="K517" s="42">
        <v>25.625</v>
      </c>
      <c r="L517" s="42">
        <v>2.5815516699999999E-2</v>
      </c>
    </row>
    <row r="518" spans="2:12" x14ac:dyDescent="0.2">
      <c r="B518" s="42">
        <v>25.675001099999999</v>
      </c>
      <c r="C518" s="42">
        <v>1.11421943E-2</v>
      </c>
      <c r="E518" s="42">
        <v>25.675001099999999</v>
      </c>
      <c r="F518" s="42">
        <v>1.0086298E-2</v>
      </c>
      <c r="H518" s="42">
        <v>25.675001099999999</v>
      </c>
      <c r="I518" s="42">
        <v>0</v>
      </c>
      <c r="K518" s="42">
        <v>25.675001099999999</v>
      </c>
      <c r="L518" s="42">
        <v>1.8774867099999999E-2</v>
      </c>
    </row>
    <row r="519" spans="2:12" x14ac:dyDescent="0.2">
      <c r="B519" s="42">
        <v>25.725000399999999</v>
      </c>
      <c r="C519" s="42">
        <v>1.4484673700000001E-2</v>
      </c>
      <c r="E519" s="42">
        <v>25.725000399999999</v>
      </c>
      <c r="F519" s="42">
        <v>1.5690028700000001E-2</v>
      </c>
      <c r="H519" s="42">
        <v>25.725000399999999</v>
      </c>
      <c r="I519" s="42">
        <v>0</v>
      </c>
      <c r="K519" s="42">
        <v>25.725000399999999</v>
      </c>
      <c r="L519" s="42">
        <v>5.8671832099999998E-3</v>
      </c>
    </row>
    <row r="520" spans="2:12" x14ac:dyDescent="0.2">
      <c r="B520" s="42">
        <v>25.775001499999998</v>
      </c>
      <c r="C520" s="42">
        <v>2.0055621900000001E-2</v>
      </c>
      <c r="E520" s="42">
        <v>25.775001499999998</v>
      </c>
      <c r="F520" s="42">
        <v>1.0086298E-2</v>
      </c>
      <c r="H520" s="42">
        <v>25.775001499999998</v>
      </c>
      <c r="I520" s="42">
        <v>0</v>
      </c>
      <c r="K520" s="42">
        <v>25.775001499999998</v>
      </c>
      <c r="L520" s="42">
        <v>2.3469328899999998E-3</v>
      </c>
    </row>
    <row r="521" spans="2:12" x14ac:dyDescent="0.2">
      <c r="B521" s="42">
        <v>25.825000800000002</v>
      </c>
      <c r="C521" s="42">
        <v>1.11420453E-2</v>
      </c>
      <c r="E521" s="42">
        <v>25.825000800000002</v>
      </c>
      <c r="F521" s="42">
        <v>0.144570172</v>
      </c>
      <c r="H521" s="42">
        <v>25.825000800000002</v>
      </c>
      <c r="I521" s="42">
        <v>0</v>
      </c>
      <c r="K521" s="42">
        <v>25.825000800000002</v>
      </c>
      <c r="L521" s="42">
        <v>0.606665075</v>
      </c>
    </row>
    <row r="522" spans="2:12" x14ac:dyDescent="0.2">
      <c r="B522" s="42">
        <v>25.875</v>
      </c>
      <c r="C522" s="42">
        <v>0.18718659900000001</v>
      </c>
      <c r="E522" s="42">
        <v>25.875</v>
      </c>
      <c r="F522" s="42">
        <v>0.14793247000000001</v>
      </c>
      <c r="H522" s="42">
        <v>25.875</v>
      </c>
      <c r="I522" s="42">
        <v>0</v>
      </c>
      <c r="K522" s="42">
        <v>25.875</v>
      </c>
      <c r="L522" s="42">
        <v>0.606665075</v>
      </c>
    </row>
    <row r="523" spans="2:12" x14ac:dyDescent="0.2">
      <c r="B523" s="42">
        <v>25.925001099999999</v>
      </c>
      <c r="C523" s="42">
        <v>0.18718659900000001</v>
      </c>
      <c r="E523" s="42">
        <v>25.925001099999999</v>
      </c>
      <c r="F523" s="42">
        <v>3.2500326599999997E-2</v>
      </c>
      <c r="H523" s="42">
        <v>25.925001099999999</v>
      </c>
      <c r="I523" s="42">
        <v>0</v>
      </c>
      <c r="K523" s="42">
        <v>25.925001099999999</v>
      </c>
      <c r="L523" s="42">
        <v>2.3468583800000001E-3</v>
      </c>
    </row>
    <row r="524" spans="2:12" x14ac:dyDescent="0.2">
      <c r="B524" s="42">
        <v>25.975000399999999</v>
      </c>
      <c r="C524" s="42">
        <v>1.4484673700000001E-2</v>
      </c>
      <c r="E524" s="42">
        <v>25.975000399999999</v>
      </c>
      <c r="F524" s="42">
        <v>3.4741759300000001E-2</v>
      </c>
      <c r="H524" s="42">
        <v>25.975000399999999</v>
      </c>
      <c r="I524" s="42">
        <v>0</v>
      </c>
      <c r="K524" s="42">
        <v>25.975000399999999</v>
      </c>
      <c r="L524" s="42">
        <v>2.3468583800000001E-3</v>
      </c>
    </row>
    <row r="525" spans="2:12" x14ac:dyDescent="0.2">
      <c r="B525" s="42">
        <v>26.025001499999998</v>
      </c>
      <c r="C525" s="42">
        <v>2.3398250299999999E-2</v>
      </c>
      <c r="E525" s="42">
        <v>26.025001499999998</v>
      </c>
      <c r="F525" s="42">
        <v>1.12068653E-2</v>
      </c>
      <c r="H525" s="42">
        <v>26.025001499999998</v>
      </c>
      <c r="I525" s="42">
        <v>0</v>
      </c>
      <c r="K525" s="42">
        <v>26.025001499999998</v>
      </c>
      <c r="L525" s="42">
        <v>2.5815516699999999E-2</v>
      </c>
    </row>
    <row r="526" spans="2:12" x14ac:dyDescent="0.2">
      <c r="B526" s="42">
        <v>26.075000800000002</v>
      </c>
      <c r="C526" s="42">
        <v>6.4623951900000004E-2</v>
      </c>
      <c r="E526" s="42">
        <v>26.075000800000002</v>
      </c>
      <c r="F526" s="42">
        <v>1.79311633E-2</v>
      </c>
      <c r="H526" s="42">
        <v>26.075000800000002</v>
      </c>
      <c r="I526" s="42">
        <v>0</v>
      </c>
      <c r="K526" s="42">
        <v>26.075000800000002</v>
      </c>
      <c r="L526" s="42">
        <v>2.69889832E-2</v>
      </c>
    </row>
    <row r="527" spans="2:12" x14ac:dyDescent="0.2">
      <c r="B527" s="42">
        <v>26.125</v>
      </c>
      <c r="C527" s="42">
        <v>5.2367746799999997E-2</v>
      </c>
      <c r="E527" s="42">
        <v>26.125</v>
      </c>
      <c r="F527" s="42">
        <v>4.3707191899999998E-2</v>
      </c>
      <c r="H527" s="42">
        <v>26.125</v>
      </c>
      <c r="I527" s="42">
        <v>0</v>
      </c>
      <c r="K527" s="42">
        <v>26.125</v>
      </c>
      <c r="L527" s="42">
        <v>1.1734664399999999E-3</v>
      </c>
    </row>
    <row r="528" spans="2:12" x14ac:dyDescent="0.2">
      <c r="B528" s="42">
        <v>26.175001099999999</v>
      </c>
      <c r="C528" s="42">
        <v>1.00278854E-2</v>
      </c>
      <c r="E528" s="42">
        <v>26.175001099999999</v>
      </c>
      <c r="F528" s="42">
        <v>6.6121220600000002E-2</v>
      </c>
      <c r="H528" s="42">
        <v>26.175001099999999</v>
      </c>
      <c r="I528" s="42">
        <v>0</v>
      </c>
      <c r="K528" s="42">
        <v>26.175001099999999</v>
      </c>
      <c r="L528" s="42">
        <v>0</v>
      </c>
    </row>
    <row r="529" spans="2:12" x14ac:dyDescent="0.2">
      <c r="B529" s="42">
        <v>26.225000399999999</v>
      </c>
      <c r="C529" s="42">
        <v>3.3426135799999999E-2</v>
      </c>
      <c r="E529" s="42">
        <v>26.225000399999999</v>
      </c>
      <c r="F529" s="42">
        <v>4.2586624599999998E-2</v>
      </c>
      <c r="H529" s="42">
        <v>26.225000399999999</v>
      </c>
      <c r="I529" s="42">
        <v>0</v>
      </c>
      <c r="K529" s="42">
        <v>26.225000399999999</v>
      </c>
      <c r="L529" s="42">
        <v>8.2140415900000003E-3</v>
      </c>
    </row>
    <row r="530" spans="2:12" x14ac:dyDescent="0.2">
      <c r="B530" s="42">
        <v>26.275001499999998</v>
      </c>
      <c r="C530" s="42">
        <v>2.5626718999999999E-2</v>
      </c>
      <c r="E530" s="42">
        <v>26.275001499999998</v>
      </c>
      <c r="F530" s="42">
        <v>1.0086298E-2</v>
      </c>
      <c r="H530" s="42">
        <v>26.275001499999998</v>
      </c>
      <c r="I530" s="42">
        <v>0</v>
      </c>
      <c r="K530" s="42">
        <v>26.275001499999998</v>
      </c>
      <c r="L530" s="42">
        <v>1.76014751E-2</v>
      </c>
    </row>
    <row r="531" spans="2:12" x14ac:dyDescent="0.2">
      <c r="B531" s="42">
        <v>26.325000800000002</v>
      </c>
      <c r="C531" s="42">
        <v>6.6852420600000004E-2</v>
      </c>
      <c r="E531" s="42">
        <v>26.325000800000002</v>
      </c>
      <c r="F531" s="42">
        <v>1.6810596000000001E-2</v>
      </c>
      <c r="H531" s="42">
        <v>26.325000800000002</v>
      </c>
      <c r="I531" s="42">
        <v>0</v>
      </c>
      <c r="K531" s="42">
        <v>26.325000800000002</v>
      </c>
      <c r="L531" s="42">
        <v>9.3874335299999993E-3</v>
      </c>
    </row>
    <row r="532" spans="2:12" x14ac:dyDescent="0.2">
      <c r="B532" s="42">
        <v>26.375</v>
      </c>
      <c r="C532" s="42">
        <v>7.1309283400000006E-2</v>
      </c>
      <c r="E532" s="42">
        <v>26.375</v>
      </c>
      <c r="F532" s="42">
        <v>2.0172596000000001E-2</v>
      </c>
      <c r="H532" s="42">
        <v>26.375</v>
      </c>
      <c r="I532" s="42">
        <v>0</v>
      </c>
      <c r="K532" s="42">
        <v>26.375</v>
      </c>
      <c r="L532" s="42">
        <v>3.4029558299999998E-2</v>
      </c>
    </row>
    <row r="533" spans="2:12" x14ac:dyDescent="0.2">
      <c r="B533" s="42">
        <v>26.425001099999999</v>
      </c>
      <c r="C533" s="42">
        <v>3.3426210300000002E-2</v>
      </c>
      <c r="E533" s="42">
        <v>26.425001099999999</v>
      </c>
      <c r="F533" s="42">
        <v>1.2327730699999999E-2</v>
      </c>
      <c r="H533" s="42">
        <v>26.425001099999999</v>
      </c>
      <c r="I533" s="42">
        <v>0</v>
      </c>
      <c r="K533" s="42">
        <v>26.425001099999999</v>
      </c>
      <c r="L533" s="42">
        <v>5.0457641499999997E-2</v>
      </c>
    </row>
    <row r="534" spans="2:12" x14ac:dyDescent="0.2">
      <c r="B534" s="42">
        <v>26.475000399999999</v>
      </c>
      <c r="C534" s="42">
        <v>2.8969347499999999E-2</v>
      </c>
      <c r="E534" s="42">
        <v>26.475000399999999</v>
      </c>
      <c r="F534" s="42">
        <v>0.13784587400000001</v>
      </c>
      <c r="H534" s="42">
        <v>26.475000399999999</v>
      </c>
      <c r="I534" s="42">
        <v>0</v>
      </c>
      <c r="K534" s="42">
        <v>26.475000399999999</v>
      </c>
      <c r="L534" s="42">
        <v>1.6428083199999999E-2</v>
      </c>
    </row>
    <row r="535" spans="2:12" x14ac:dyDescent="0.2">
      <c r="B535" s="42">
        <v>26.525001499999998</v>
      </c>
      <c r="C535" s="42">
        <v>1.11415982E-3</v>
      </c>
      <c r="E535" s="42">
        <v>26.525001499999998</v>
      </c>
      <c r="F535" s="42">
        <v>0.14008730599999999</v>
      </c>
      <c r="H535" s="42">
        <v>26.525001499999998</v>
      </c>
      <c r="I535" s="42">
        <v>0</v>
      </c>
      <c r="K535" s="42">
        <v>26.525001499999998</v>
      </c>
      <c r="L535" s="42">
        <v>0</v>
      </c>
    </row>
    <row r="536" spans="2:12" x14ac:dyDescent="0.2">
      <c r="B536" s="42">
        <v>26.575000800000002</v>
      </c>
      <c r="C536" s="42">
        <v>1.33704394E-2</v>
      </c>
      <c r="E536" s="42">
        <v>26.575000800000002</v>
      </c>
      <c r="F536" s="42">
        <v>8.9657306699999998E-3</v>
      </c>
      <c r="H536" s="42">
        <v>26.575000800000002</v>
      </c>
      <c r="I536" s="42">
        <v>0</v>
      </c>
      <c r="K536" s="42">
        <v>26.575000800000002</v>
      </c>
      <c r="L536" s="42">
        <v>0</v>
      </c>
    </row>
    <row r="537" spans="2:12" x14ac:dyDescent="0.2">
      <c r="B537" s="42">
        <v>26.625</v>
      </c>
      <c r="C537" s="42">
        <v>2.2284165000000002E-2</v>
      </c>
      <c r="E537" s="42">
        <v>26.625</v>
      </c>
      <c r="F537" s="42">
        <v>8.9654326399999998E-3</v>
      </c>
      <c r="H537" s="42">
        <v>26.625</v>
      </c>
      <c r="I537" s="42">
        <v>0</v>
      </c>
      <c r="K537" s="42">
        <v>26.625</v>
      </c>
      <c r="L537" s="42">
        <v>3.16826999E-2</v>
      </c>
    </row>
    <row r="538" spans="2:12" x14ac:dyDescent="0.2">
      <c r="B538" s="42">
        <v>26.675001099999999</v>
      </c>
      <c r="C538" s="42">
        <v>1.5598908099999999E-2</v>
      </c>
      <c r="E538" s="42">
        <v>26.675001099999999</v>
      </c>
      <c r="F538" s="42">
        <v>1.90517306E-2</v>
      </c>
      <c r="H538" s="42">
        <v>26.675001099999999</v>
      </c>
      <c r="I538" s="42">
        <v>0</v>
      </c>
      <c r="K538" s="42">
        <v>26.675001099999999</v>
      </c>
      <c r="L538" s="42">
        <v>3.16826999E-2</v>
      </c>
    </row>
    <row r="539" spans="2:12" x14ac:dyDescent="0.2">
      <c r="B539" s="42">
        <v>26.725000399999999</v>
      </c>
      <c r="C539" s="42">
        <v>5.5710226300000002E-3</v>
      </c>
      <c r="E539" s="42">
        <v>26.725000399999999</v>
      </c>
      <c r="F539" s="42">
        <v>2.6896894000000001E-2</v>
      </c>
      <c r="H539" s="42">
        <v>26.725000399999999</v>
      </c>
      <c r="I539" s="42">
        <v>0</v>
      </c>
      <c r="K539" s="42">
        <v>26.725000399999999</v>
      </c>
      <c r="L539" s="42">
        <v>0.72166156800000003</v>
      </c>
    </row>
    <row r="540" spans="2:12" x14ac:dyDescent="0.2">
      <c r="B540" s="42">
        <v>26.775001499999998</v>
      </c>
      <c r="C540" s="42">
        <v>0.30417820800000001</v>
      </c>
      <c r="E540" s="42">
        <v>26.775001499999998</v>
      </c>
      <c r="F540" s="42">
        <v>2.4655461300000001E-2</v>
      </c>
      <c r="H540" s="42">
        <v>26.775001499999998</v>
      </c>
      <c r="I540" s="42">
        <v>0</v>
      </c>
      <c r="K540" s="42">
        <v>26.775001499999998</v>
      </c>
      <c r="L540" s="42">
        <v>0.72166156800000003</v>
      </c>
    </row>
    <row r="541" spans="2:12" x14ac:dyDescent="0.2">
      <c r="B541" s="42">
        <v>26.825000800000002</v>
      </c>
      <c r="C541" s="42">
        <v>0.31420609399999999</v>
      </c>
      <c r="E541" s="42">
        <v>26.825000800000002</v>
      </c>
      <c r="F541" s="42">
        <v>3.2500326599999997E-2</v>
      </c>
      <c r="H541" s="42">
        <v>26.825000800000002</v>
      </c>
      <c r="I541" s="42">
        <v>0</v>
      </c>
      <c r="K541" s="42">
        <v>26.825000800000002</v>
      </c>
      <c r="L541" s="42">
        <v>0</v>
      </c>
    </row>
    <row r="542" spans="2:12" x14ac:dyDescent="0.2">
      <c r="B542" s="42">
        <v>26.875</v>
      </c>
      <c r="C542" s="42">
        <v>1.00278854E-2</v>
      </c>
      <c r="E542" s="42">
        <v>26.875</v>
      </c>
      <c r="F542" s="42">
        <v>3.4741759300000001E-2</v>
      </c>
      <c r="H542" s="42">
        <v>26.875</v>
      </c>
      <c r="I542" s="42">
        <v>0</v>
      </c>
      <c r="K542" s="42">
        <v>26.875</v>
      </c>
      <c r="L542" s="42">
        <v>0</v>
      </c>
    </row>
    <row r="543" spans="2:12" x14ac:dyDescent="0.2">
      <c r="B543" s="42">
        <v>26.925001099999999</v>
      </c>
      <c r="C543" s="42">
        <v>2.2283941500000001E-3</v>
      </c>
      <c r="E543" s="42">
        <v>26.925001099999999</v>
      </c>
      <c r="F543" s="42">
        <v>1.56897306E-2</v>
      </c>
      <c r="H543" s="42">
        <v>26.925001099999999</v>
      </c>
      <c r="I543" s="42">
        <v>0</v>
      </c>
      <c r="K543" s="42">
        <v>26.925001099999999</v>
      </c>
      <c r="L543" s="42">
        <v>0</v>
      </c>
    </row>
    <row r="544" spans="2:12" x14ac:dyDescent="0.2">
      <c r="B544" s="42">
        <v>26.975000399999999</v>
      </c>
      <c r="C544" s="42">
        <v>3.3426210300000002E-2</v>
      </c>
      <c r="E544" s="42">
        <v>26.975000399999999</v>
      </c>
      <c r="F544" s="42">
        <v>3.36199999E-3</v>
      </c>
      <c r="H544" s="42">
        <v>26.975000399999999</v>
      </c>
      <c r="I544" s="42">
        <v>0</v>
      </c>
      <c r="K544" s="42">
        <v>26.975000399999999</v>
      </c>
      <c r="L544" s="42">
        <v>0</v>
      </c>
    </row>
    <row r="545" spans="2:12" x14ac:dyDescent="0.2">
      <c r="B545" s="42">
        <v>27.025001499999998</v>
      </c>
      <c r="C545" s="42">
        <v>3.3426210300000002E-2</v>
      </c>
      <c r="E545" s="42">
        <v>27.025001499999998</v>
      </c>
      <c r="F545" s="42">
        <v>1.3448297999999999E-2</v>
      </c>
      <c r="H545" s="42">
        <v>27.025001499999998</v>
      </c>
      <c r="I545" s="42">
        <v>0</v>
      </c>
      <c r="K545" s="42">
        <v>27.025001499999998</v>
      </c>
      <c r="L545" s="42">
        <v>0</v>
      </c>
    </row>
    <row r="546" spans="2:12" x14ac:dyDescent="0.2">
      <c r="B546" s="42">
        <v>27.075000800000002</v>
      </c>
      <c r="C546" s="42">
        <v>3.3426284800000001E-3</v>
      </c>
      <c r="E546" s="42">
        <v>27.075000800000002</v>
      </c>
      <c r="F546" s="42">
        <v>3.6983191999999998E-2</v>
      </c>
      <c r="H546" s="42">
        <v>27.075000800000002</v>
      </c>
      <c r="I546" s="42">
        <v>0</v>
      </c>
      <c r="K546" s="42">
        <v>27.075000800000002</v>
      </c>
      <c r="L546" s="42">
        <v>0</v>
      </c>
    </row>
    <row r="547" spans="2:12" x14ac:dyDescent="0.2">
      <c r="B547" s="42">
        <v>27.125</v>
      </c>
      <c r="C547" s="42">
        <v>7.7994167800000003E-3</v>
      </c>
      <c r="E547" s="42">
        <v>27.125</v>
      </c>
      <c r="F547" s="42">
        <v>2.5776326700000001E-2</v>
      </c>
      <c r="H547" s="42">
        <v>27.125</v>
      </c>
      <c r="I547" s="42">
        <v>0</v>
      </c>
      <c r="K547" s="42">
        <v>27.125</v>
      </c>
      <c r="L547" s="42">
        <v>0</v>
      </c>
    </row>
    <row r="548" spans="2:12" x14ac:dyDescent="0.2">
      <c r="B548" s="42">
        <v>27.175001099999999</v>
      </c>
      <c r="C548" s="42">
        <v>3.2311975999999999E-2</v>
      </c>
      <c r="E548" s="42">
        <v>27.175001099999999</v>
      </c>
      <c r="F548" s="42">
        <v>2.24140286E-2</v>
      </c>
      <c r="H548" s="42">
        <v>27.175001099999999</v>
      </c>
      <c r="I548" s="42">
        <v>0</v>
      </c>
      <c r="K548" s="42">
        <v>27.175001099999999</v>
      </c>
      <c r="L548" s="42">
        <v>0</v>
      </c>
    </row>
    <row r="549" spans="2:12" x14ac:dyDescent="0.2">
      <c r="B549" s="42">
        <v>27.225000399999999</v>
      </c>
      <c r="C549" s="42">
        <v>5.3481906699999998E-2</v>
      </c>
      <c r="E549" s="42">
        <v>27.225000399999999</v>
      </c>
      <c r="F549" s="42">
        <v>0.22301912300000001</v>
      </c>
      <c r="H549" s="42">
        <v>27.225000399999999</v>
      </c>
      <c r="I549" s="42">
        <v>0</v>
      </c>
      <c r="K549" s="42">
        <v>27.225000399999999</v>
      </c>
      <c r="L549" s="42">
        <v>0</v>
      </c>
    </row>
    <row r="550" spans="2:12" x14ac:dyDescent="0.2">
      <c r="B550" s="42">
        <v>27.275001499999998</v>
      </c>
      <c r="C550" s="42">
        <v>2.7855113099999999E-2</v>
      </c>
      <c r="E550" s="42">
        <v>27.275001499999998</v>
      </c>
      <c r="F550" s="42">
        <v>0.206208527</v>
      </c>
      <c r="H550" s="42">
        <v>27.275001499999998</v>
      </c>
      <c r="I550" s="42">
        <v>0</v>
      </c>
      <c r="K550" s="42">
        <v>27.275001499999998</v>
      </c>
      <c r="L550" s="42">
        <v>0</v>
      </c>
    </row>
    <row r="551" spans="2:12" x14ac:dyDescent="0.2">
      <c r="B551" s="42">
        <v>27.325000800000002</v>
      </c>
      <c r="C551" s="42">
        <v>0</v>
      </c>
      <c r="E551" s="42">
        <v>27.325000800000002</v>
      </c>
      <c r="F551" s="42">
        <v>6.72399998E-3</v>
      </c>
      <c r="H551" s="42">
        <v>27.325000800000002</v>
      </c>
      <c r="I551" s="42">
        <v>0</v>
      </c>
      <c r="K551" s="42">
        <v>27.325000800000002</v>
      </c>
      <c r="L551" s="42">
        <v>0</v>
      </c>
    </row>
    <row r="552" spans="2:12" x14ac:dyDescent="0.2">
      <c r="B552" s="42">
        <v>27.375</v>
      </c>
      <c r="C552" s="42">
        <v>8.9136511100000003E-3</v>
      </c>
      <c r="E552" s="42">
        <v>27.375</v>
      </c>
      <c r="F552" s="42">
        <v>4.4828653300000004E-3</v>
      </c>
      <c r="H552" s="42">
        <v>27.375</v>
      </c>
      <c r="I552" s="42">
        <v>0</v>
      </c>
      <c r="K552" s="42">
        <v>27.375</v>
      </c>
      <c r="L552" s="42">
        <v>0</v>
      </c>
    </row>
    <row r="553" spans="2:12" x14ac:dyDescent="0.2">
      <c r="B553" s="42">
        <v>27.425001099999999</v>
      </c>
      <c r="C553" s="42">
        <v>1.11420453E-2</v>
      </c>
      <c r="E553" s="42">
        <v>27.425001099999999</v>
      </c>
      <c r="F553" s="42">
        <v>1.79314613E-2</v>
      </c>
      <c r="H553" s="42">
        <v>27.425001099999999</v>
      </c>
      <c r="I553" s="42">
        <v>0</v>
      </c>
      <c r="K553" s="42">
        <v>27.425001099999999</v>
      </c>
      <c r="L553" s="42">
        <v>0</v>
      </c>
    </row>
    <row r="554" spans="2:12" x14ac:dyDescent="0.2">
      <c r="B554" s="42">
        <v>27.475000399999999</v>
      </c>
      <c r="C554" s="42">
        <v>3.0083581799999998E-2</v>
      </c>
      <c r="E554" s="42">
        <v>27.475000399999999</v>
      </c>
      <c r="F554" s="42">
        <v>4.5948624600000001E-2</v>
      </c>
      <c r="H554" s="42">
        <v>27.475000399999999</v>
      </c>
      <c r="I554" s="42">
        <v>0</v>
      </c>
      <c r="K554" s="42">
        <v>27.475000399999999</v>
      </c>
      <c r="L554" s="42">
        <v>0</v>
      </c>
    </row>
    <row r="555" spans="2:12" x14ac:dyDescent="0.2">
      <c r="B555" s="42">
        <v>27.525001499999998</v>
      </c>
      <c r="C555" s="42">
        <v>2.7855187699999999E-2</v>
      </c>
      <c r="E555" s="42">
        <v>27.525001499999998</v>
      </c>
      <c r="F555" s="42">
        <v>3.8103759299999998E-2</v>
      </c>
      <c r="H555" s="42">
        <v>27.525001499999998</v>
      </c>
      <c r="I555" s="42">
        <v>0</v>
      </c>
      <c r="K555" s="42">
        <v>27.525001499999998</v>
      </c>
      <c r="L555" s="42">
        <v>0</v>
      </c>
    </row>
    <row r="556" spans="2:12" x14ac:dyDescent="0.2">
      <c r="B556" s="42">
        <v>27.575000800000002</v>
      </c>
      <c r="C556" s="42">
        <v>0</v>
      </c>
      <c r="E556" s="42">
        <v>27.575000800000002</v>
      </c>
      <c r="F556" s="42">
        <v>1.45691633E-2</v>
      </c>
      <c r="H556" s="42">
        <v>27.575000800000002</v>
      </c>
      <c r="I556" s="42">
        <v>0</v>
      </c>
      <c r="K556" s="42">
        <v>27.575000800000002</v>
      </c>
      <c r="L556" s="42">
        <v>0</v>
      </c>
    </row>
    <row r="557" spans="2:12" x14ac:dyDescent="0.2">
      <c r="B557" s="42">
        <v>27.625</v>
      </c>
      <c r="C557" s="42">
        <v>1.00278854E-2</v>
      </c>
      <c r="E557" s="42">
        <v>27.625</v>
      </c>
      <c r="F557" s="42">
        <v>1.6810298000000001E-2</v>
      </c>
      <c r="H557" s="42">
        <v>27.625</v>
      </c>
      <c r="I557" s="42">
        <v>0</v>
      </c>
      <c r="K557" s="42">
        <v>27.625</v>
      </c>
      <c r="L557" s="42">
        <v>0</v>
      </c>
    </row>
    <row r="558" spans="2:12" x14ac:dyDescent="0.2">
      <c r="B558" s="42">
        <v>27.675001099999999</v>
      </c>
      <c r="C558" s="42">
        <v>1.4484673700000001E-2</v>
      </c>
      <c r="E558" s="42">
        <v>27.675001099999999</v>
      </c>
      <c r="F558" s="42">
        <v>1.56897306E-2</v>
      </c>
      <c r="H558" s="42">
        <v>27.675001099999999</v>
      </c>
      <c r="I558" s="42">
        <v>0</v>
      </c>
      <c r="K558" s="42">
        <v>27.675001099999999</v>
      </c>
      <c r="L558" s="42">
        <v>0</v>
      </c>
    </row>
    <row r="559" spans="2:12" x14ac:dyDescent="0.2">
      <c r="B559" s="42">
        <v>27.725000399999999</v>
      </c>
      <c r="C559" s="42">
        <v>2.45124847E-2</v>
      </c>
      <c r="E559" s="42">
        <v>27.725000399999999</v>
      </c>
      <c r="F559" s="42">
        <v>1.2327730699999999E-2</v>
      </c>
      <c r="H559" s="42">
        <v>27.725000399999999</v>
      </c>
      <c r="I559" s="42">
        <v>0</v>
      </c>
      <c r="K559" s="42">
        <v>27.725000399999999</v>
      </c>
      <c r="L559" s="42">
        <v>0</v>
      </c>
    </row>
    <row r="560" spans="2:12" x14ac:dyDescent="0.2">
      <c r="B560" s="42">
        <v>27.775001499999998</v>
      </c>
      <c r="C560" s="42">
        <v>2.8969347499999999E-2</v>
      </c>
      <c r="E560" s="42">
        <v>27.775001499999998</v>
      </c>
      <c r="F560" s="42">
        <v>1.56897306E-2</v>
      </c>
      <c r="H560" s="42">
        <v>27.775001499999998</v>
      </c>
      <c r="I560" s="42">
        <v>0</v>
      </c>
      <c r="K560" s="42">
        <v>27.775001499999998</v>
      </c>
      <c r="L560" s="42">
        <v>0</v>
      </c>
    </row>
    <row r="561" spans="2:12" x14ac:dyDescent="0.2">
      <c r="B561" s="42">
        <v>27.825000800000002</v>
      </c>
      <c r="C561" s="42">
        <v>8.9136511100000003E-3</v>
      </c>
      <c r="E561" s="42">
        <v>27.825000800000002</v>
      </c>
      <c r="F561" s="42">
        <v>1.79311633E-2</v>
      </c>
      <c r="H561" s="42">
        <v>27.825000800000002</v>
      </c>
      <c r="I561" s="42">
        <v>0</v>
      </c>
      <c r="K561" s="42">
        <v>27.825000800000002</v>
      </c>
      <c r="L561" s="42">
        <v>0</v>
      </c>
    </row>
    <row r="562" spans="2:12" x14ac:dyDescent="0.2">
      <c r="B562" s="42">
        <v>27.875</v>
      </c>
      <c r="C562" s="42">
        <v>5.5710226300000002E-3</v>
      </c>
      <c r="E562" s="42">
        <v>27.875</v>
      </c>
      <c r="F562" s="42">
        <v>1.12071633E-2</v>
      </c>
      <c r="H562" s="42">
        <v>27.875</v>
      </c>
      <c r="I562" s="42">
        <v>0</v>
      </c>
      <c r="K562" s="42">
        <v>27.875</v>
      </c>
      <c r="L562" s="42">
        <v>0</v>
      </c>
    </row>
    <row r="563" spans="2:12" x14ac:dyDescent="0.2">
      <c r="B563" s="42">
        <v>27.925001099999999</v>
      </c>
      <c r="C563" s="42">
        <v>0.112534836</v>
      </c>
      <c r="E563" s="42">
        <v>27.925001099999999</v>
      </c>
      <c r="F563" s="42">
        <v>7.8448653199999999E-3</v>
      </c>
      <c r="H563" s="42">
        <v>27.925001099999999</v>
      </c>
      <c r="I563" s="42">
        <v>0</v>
      </c>
      <c r="K563" s="42">
        <v>27.925001099999999</v>
      </c>
      <c r="L563" s="42">
        <v>0</v>
      </c>
    </row>
    <row r="564" spans="2:12" x14ac:dyDescent="0.2">
      <c r="B564" s="42">
        <v>27.975000399999999</v>
      </c>
      <c r="C564" s="42">
        <v>0.133704767</v>
      </c>
      <c r="E564" s="42">
        <v>27.975000399999999</v>
      </c>
      <c r="F564" s="42">
        <v>7.8448653199999999E-3</v>
      </c>
      <c r="H564" s="42">
        <v>27.975000399999999</v>
      </c>
      <c r="I564" s="42">
        <v>0</v>
      </c>
      <c r="K564" s="42">
        <v>27.975000399999999</v>
      </c>
      <c r="L564" s="42">
        <v>0</v>
      </c>
    </row>
    <row r="565" spans="2:12" x14ac:dyDescent="0.2">
      <c r="B565" s="42">
        <v>28.025001499999998</v>
      </c>
      <c r="C565" s="42">
        <v>0.53259050799999996</v>
      </c>
      <c r="E565" s="42">
        <v>28.025001499999998</v>
      </c>
      <c r="F565" s="42">
        <v>5.6037306800000002E-3</v>
      </c>
      <c r="H565" s="42">
        <v>28.025001499999998</v>
      </c>
      <c r="I565" s="42">
        <v>0</v>
      </c>
      <c r="K565" s="42">
        <v>28.025001499999998</v>
      </c>
      <c r="L565" s="42">
        <v>0</v>
      </c>
    </row>
    <row r="566" spans="2:12" x14ac:dyDescent="0.2">
      <c r="B566" s="42">
        <v>28.075000800000002</v>
      </c>
      <c r="C566" s="42">
        <v>0.50584954000000004</v>
      </c>
      <c r="E566" s="42">
        <v>28.075000800000002</v>
      </c>
      <c r="F566" s="42">
        <v>2.2414326700000002E-3</v>
      </c>
      <c r="H566" s="42">
        <v>28.075000800000002</v>
      </c>
      <c r="I566" s="42">
        <v>0</v>
      </c>
      <c r="K566" s="42">
        <v>28.075000800000002</v>
      </c>
      <c r="L566" s="42">
        <v>0</v>
      </c>
    </row>
    <row r="567" spans="2:12" x14ac:dyDescent="0.2">
      <c r="B567" s="42">
        <v>28.125</v>
      </c>
      <c r="C567" s="42">
        <v>0</v>
      </c>
      <c r="E567" s="42">
        <v>28.125</v>
      </c>
      <c r="F567" s="42">
        <v>1.23274326E-2</v>
      </c>
      <c r="H567" s="42">
        <v>28.125</v>
      </c>
      <c r="I567" s="42">
        <v>0</v>
      </c>
      <c r="K567" s="42">
        <v>28.125</v>
      </c>
      <c r="L567" s="42">
        <v>0</v>
      </c>
    </row>
    <row r="568" spans="2:12" x14ac:dyDescent="0.2">
      <c r="B568" s="42">
        <v>28.175001099999999</v>
      </c>
      <c r="C568" s="42">
        <v>0</v>
      </c>
      <c r="E568" s="42">
        <v>28.175001099999999</v>
      </c>
      <c r="F568" s="42">
        <v>1.90517306E-2</v>
      </c>
      <c r="H568" s="42">
        <v>28.175001099999999</v>
      </c>
      <c r="I568" s="42">
        <v>0</v>
      </c>
      <c r="K568" s="42">
        <v>28.175001099999999</v>
      </c>
      <c r="L568" s="42">
        <v>0</v>
      </c>
    </row>
    <row r="569" spans="2:12" x14ac:dyDescent="0.2">
      <c r="B569" s="42">
        <v>28.225000399999999</v>
      </c>
      <c r="C569" s="42">
        <v>0</v>
      </c>
      <c r="E569" s="42">
        <v>28.225000399999999</v>
      </c>
      <c r="F569" s="42">
        <v>6.7242980000000001E-3</v>
      </c>
      <c r="H569" s="42">
        <v>28.225000399999999</v>
      </c>
      <c r="I569" s="42">
        <v>0</v>
      </c>
      <c r="K569" s="42">
        <v>28.225000399999999</v>
      </c>
      <c r="L569" s="42">
        <v>0</v>
      </c>
    </row>
    <row r="570" spans="2:12" x14ac:dyDescent="0.2">
      <c r="B570" s="42">
        <v>28.275001499999998</v>
      </c>
      <c r="C570" s="42">
        <v>0</v>
      </c>
      <c r="E570" s="42">
        <v>28.275001499999998</v>
      </c>
      <c r="F570" s="42">
        <v>5.6034326600000002E-3</v>
      </c>
      <c r="H570" s="42">
        <v>28.275001499999998</v>
      </c>
      <c r="I570" s="42">
        <v>0</v>
      </c>
      <c r="K570" s="42">
        <v>28.275001499999998</v>
      </c>
      <c r="L570" s="42">
        <v>0</v>
      </c>
    </row>
    <row r="571" spans="2:12" x14ac:dyDescent="0.2">
      <c r="B571" s="42">
        <v>28.325000800000002</v>
      </c>
      <c r="C571" s="42">
        <v>0</v>
      </c>
      <c r="E571" s="42">
        <v>28.325000800000002</v>
      </c>
      <c r="F571" s="42">
        <v>1.45691633E-2</v>
      </c>
      <c r="H571" s="42">
        <v>28.325000800000002</v>
      </c>
      <c r="I571" s="42">
        <v>0</v>
      </c>
      <c r="K571" s="42">
        <v>28.325000800000002</v>
      </c>
      <c r="L571" s="42">
        <v>0</v>
      </c>
    </row>
    <row r="572" spans="2:12" x14ac:dyDescent="0.2">
      <c r="B572" s="42">
        <v>28.375</v>
      </c>
      <c r="C572" s="42">
        <v>0</v>
      </c>
      <c r="E572" s="42">
        <v>28.375</v>
      </c>
      <c r="F572" s="42">
        <v>1.9052028700000001E-2</v>
      </c>
      <c r="H572" s="42">
        <v>28.375</v>
      </c>
      <c r="I572" s="42">
        <v>0</v>
      </c>
      <c r="K572" s="42">
        <v>28.375</v>
      </c>
      <c r="L572" s="42">
        <v>0</v>
      </c>
    </row>
    <row r="573" spans="2:12" x14ac:dyDescent="0.2">
      <c r="B573" s="42">
        <v>28.425001099999999</v>
      </c>
      <c r="C573" s="42">
        <v>0</v>
      </c>
      <c r="E573" s="42">
        <v>28.425001099999999</v>
      </c>
      <c r="F573" s="42">
        <v>1.79311633E-2</v>
      </c>
      <c r="H573" s="42">
        <v>28.425001099999999</v>
      </c>
      <c r="I573" s="42">
        <v>0</v>
      </c>
      <c r="K573" s="42">
        <v>28.425001099999999</v>
      </c>
      <c r="L573" s="42">
        <v>0</v>
      </c>
    </row>
    <row r="574" spans="2:12" x14ac:dyDescent="0.2">
      <c r="B574" s="42">
        <v>28.475000399999999</v>
      </c>
      <c r="C574" s="42">
        <v>0</v>
      </c>
      <c r="E574" s="42">
        <v>28.475000399999999</v>
      </c>
      <c r="F574" s="42">
        <v>1.0086298E-2</v>
      </c>
      <c r="H574" s="42">
        <v>28.475000399999999</v>
      </c>
      <c r="I574" s="42">
        <v>0</v>
      </c>
      <c r="K574" s="42">
        <v>28.475000399999999</v>
      </c>
      <c r="L574" s="42">
        <v>0</v>
      </c>
    </row>
    <row r="575" spans="2:12" x14ac:dyDescent="0.2">
      <c r="B575" s="42">
        <v>28.525001499999998</v>
      </c>
      <c r="C575" s="42">
        <v>0</v>
      </c>
      <c r="E575" s="42">
        <v>28.525001499999998</v>
      </c>
      <c r="F575" s="42">
        <v>2.0172596000000001E-2</v>
      </c>
      <c r="H575" s="42">
        <v>28.525001499999998</v>
      </c>
      <c r="I575" s="42">
        <v>0</v>
      </c>
      <c r="K575" s="42">
        <v>28.525001499999998</v>
      </c>
      <c r="L575" s="42">
        <v>0</v>
      </c>
    </row>
    <row r="576" spans="2:12" x14ac:dyDescent="0.2">
      <c r="B576" s="42">
        <v>28.575000800000002</v>
      </c>
      <c r="C576" s="42">
        <v>0</v>
      </c>
      <c r="E576" s="42">
        <v>28.575000800000002</v>
      </c>
      <c r="F576" s="42">
        <v>1.79311633E-2</v>
      </c>
      <c r="H576" s="42">
        <v>28.575000800000002</v>
      </c>
      <c r="I576" s="42">
        <v>0</v>
      </c>
      <c r="K576" s="42">
        <v>28.575000800000002</v>
      </c>
      <c r="L576" s="42">
        <v>0</v>
      </c>
    </row>
    <row r="577" spans="2:12" x14ac:dyDescent="0.2">
      <c r="B577" s="42">
        <v>28.625</v>
      </c>
      <c r="C577" s="42">
        <v>0</v>
      </c>
      <c r="E577" s="42">
        <v>28.625</v>
      </c>
      <c r="F577" s="42">
        <v>3.0258894000000001E-2</v>
      </c>
      <c r="H577" s="42">
        <v>28.625</v>
      </c>
      <c r="I577" s="42">
        <v>0</v>
      </c>
      <c r="K577" s="42">
        <v>28.625</v>
      </c>
      <c r="L577" s="42">
        <v>0</v>
      </c>
    </row>
    <row r="578" spans="2:12" x14ac:dyDescent="0.2">
      <c r="B578" s="42">
        <v>28.675001099999999</v>
      </c>
      <c r="C578" s="42">
        <v>0</v>
      </c>
      <c r="E578" s="42">
        <v>28.675001099999999</v>
      </c>
      <c r="F578" s="42">
        <v>3.3620893999999998E-2</v>
      </c>
      <c r="H578" s="42">
        <v>28.675001099999999</v>
      </c>
      <c r="I578" s="42">
        <v>0</v>
      </c>
      <c r="K578" s="42">
        <v>28.675001099999999</v>
      </c>
      <c r="L578" s="42">
        <v>0</v>
      </c>
    </row>
    <row r="579" spans="2:12" x14ac:dyDescent="0.2">
      <c r="B579" s="42">
        <v>28.725000399999999</v>
      </c>
      <c r="C579" s="42">
        <v>0</v>
      </c>
      <c r="E579" s="42">
        <v>28.725000399999999</v>
      </c>
      <c r="F579" s="42">
        <v>5.6034326600000002E-3</v>
      </c>
      <c r="H579" s="42">
        <v>28.725000399999999</v>
      </c>
      <c r="I579" s="42">
        <v>0</v>
      </c>
      <c r="K579" s="42">
        <v>28.725000399999999</v>
      </c>
      <c r="L579" s="42">
        <v>0</v>
      </c>
    </row>
    <row r="580" spans="2:12" x14ac:dyDescent="0.2">
      <c r="B580" s="42">
        <v>28.775001499999998</v>
      </c>
      <c r="C580" s="42">
        <v>0</v>
      </c>
      <c r="E580" s="42">
        <v>28.775001499999998</v>
      </c>
      <c r="F580" s="42">
        <v>5.6034326600000002E-3</v>
      </c>
      <c r="H580" s="42">
        <v>28.775001499999998</v>
      </c>
      <c r="I580" s="42">
        <v>0</v>
      </c>
      <c r="K580" s="42">
        <v>28.775001499999998</v>
      </c>
      <c r="L580" s="42">
        <v>0</v>
      </c>
    </row>
    <row r="581" spans="2:12" x14ac:dyDescent="0.2">
      <c r="B581" s="42">
        <v>28.825000800000002</v>
      </c>
      <c r="C581" s="42">
        <v>0</v>
      </c>
      <c r="E581" s="42">
        <v>28.825000800000002</v>
      </c>
      <c r="F581" s="42">
        <v>5.6034326600000002E-3</v>
      </c>
      <c r="H581" s="42">
        <v>28.825000800000002</v>
      </c>
      <c r="I581" s="42">
        <v>0</v>
      </c>
      <c r="K581" s="42">
        <v>28.825000800000002</v>
      </c>
      <c r="L581" s="42">
        <v>0</v>
      </c>
    </row>
    <row r="582" spans="2:12" x14ac:dyDescent="0.2">
      <c r="B582" s="42">
        <v>28.875</v>
      </c>
      <c r="C582" s="42">
        <v>0</v>
      </c>
      <c r="E582" s="42">
        <v>28.875</v>
      </c>
      <c r="F582" s="42">
        <v>4.4828653300000004E-3</v>
      </c>
      <c r="H582" s="42">
        <v>28.875</v>
      </c>
      <c r="I582" s="42">
        <v>0</v>
      </c>
      <c r="K582" s="42">
        <v>28.875</v>
      </c>
      <c r="L582" s="42">
        <v>0</v>
      </c>
    </row>
    <row r="583" spans="2:12" x14ac:dyDescent="0.2">
      <c r="B583" s="42">
        <v>28.925001099999999</v>
      </c>
      <c r="C583" s="42">
        <v>0</v>
      </c>
      <c r="E583" s="42">
        <v>28.925001099999999</v>
      </c>
      <c r="F583" s="42">
        <v>8.9657306699999998E-3</v>
      </c>
      <c r="H583" s="42">
        <v>28.925001099999999</v>
      </c>
      <c r="I583" s="42">
        <v>0</v>
      </c>
      <c r="K583" s="42">
        <v>28.925001099999999</v>
      </c>
      <c r="L583" s="42">
        <v>0</v>
      </c>
    </row>
    <row r="584" spans="2:12" x14ac:dyDescent="0.2">
      <c r="B584" s="42">
        <v>28.975000399999999</v>
      </c>
      <c r="C584" s="42">
        <v>0</v>
      </c>
      <c r="E584" s="42">
        <v>28.975000399999999</v>
      </c>
      <c r="F584" s="42">
        <v>6.7242980000000001E-3</v>
      </c>
      <c r="H584" s="42">
        <v>28.975000399999999</v>
      </c>
      <c r="I584" s="42">
        <v>0</v>
      </c>
      <c r="K584" s="42">
        <v>28.975000399999999</v>
      </c>
      <c r="L584" s="42">
        <v>0</v>
      </c>
    </row>
    <row r="585" spans="2:12" x14ac:dyDescent="0.2">
      <c r="B585" s="42">
        <v>29.025001499999998</v>
      </c>
      <c r="C585" s="42">
        <v>0</v>
      </c>
      <c r="E585" s="42">
        <v>29.025001499999998</v>
      </c>
      <c r="F585" s="42">
        <v>1.12068653E-2</v>
      </c>
      <c r="H585" s="42">
        <v>29.025001499999998</v>
      </c>
      <c r="I585" s="42">
        <v>0</v>
      </c>
      <c r="K585" s="42">
        <v>29.025001499999998</v>
      </c>
      <c r="L585" s="42">
        <v>0</v>
      </c>
    </row>
    <row r="586" spans="2:12" x14ac:dyDescent="0.2">
      <c r="B586" s="42">
        <v>29.075000800000002</v>
      </c>
      <c r="C586" s="42">
        <v>0</v>
      </c>
      <c r="E586" s="42">
        <v>29.075000800000002</v>
      </c>
      <c r="F586" s="42">
        <v>2.0172596000000001E-2</v>
      </c>
      <c r="H586" s="42">
        <v>29.075000800000002</v>
      </c>
      <c r="I586" s="42">
        <v>0</v>
      </c>
      <c r="K586" s="42">
        <v>29.075000800000002</v>
      </c>
      <c r="L586" s="42">
        <v>0</v>
      </c>
    </row>
    <row r="587" spans="2:12" x14ac:dyDescent="0.2">
      <c r="B587" s="42">
        <v>29.125</v>
      </c>
      <c r="C587" s="42">
        <v>0</v>
      </c>
      <c r="E587" s="42">
        <v>29.125</v>
      </c>
      <c r="F587" s="42">
        <v>1.45691633E-2</v>
      </c>
      <c r="H587" s="42">
        <v>29.125</v>
      </c>
      <c r="I587" s="42">
        <v>0</v>
      </c>
      <c r="K587" s="42">
        <v>29.125</v>
      </c>
      <c r="L587" s="42">
        <v>0</v>
      </c>
    </row>
    <row r="588" spans="2:12" x14ac:dyDescent="0.2">
      <c r="B588" s="42">
        <v>29.175001099999999</v>
      </c>
      <c r="C588" s="42">
        <v>0</v>
      </c>
      <c r="E588" s="42">
        <v>29.175001099999999</v>
      </c>
      <c r="F588" s="42">
        <v>1.45690143E-2</v>
      </c>
      <c r="H588" s="42">
        <v>29.175001099999999</v>
      </c>
      <c r="I588" s="42">
        <v>0</v>
      </c>
      <c r="K588" s="42">
        <v>29.175001099999999</v>
      </c>
      <c r="L588" s="42">
        <v>0</v>
      </c>
    </row>
    <row r="589" spans="2:12" x14ac:dyDescent="0.2">
      <c r="B589" s="42">
        <v>29.225000399999999</v>
      </c>
      <c r="C589" s="42">
        <v>0</v>
      </c>
      <c r="E589" s="42">
        <v>29.225000399999999</v>
      </c>
      <c r="F589" s="42">
        <v>1.2327730699999999E-2</v>
      </c>
      <c r="H589" s="42">
        <v>29.225000399999999</v>
      </c>
      <c r="I589" s="42">
        <v>0</v>
      </c>
      <c r="K589" s="42">
        <v>29.225000399999999</v>
      </c>
      <c r="L589" s="42">
        <v>0</v>
      </c>
    </row>
    <row r="590" spans="2:12" x14ac:dyDescent="0.2">
      <c r="B590" s="42">
        <v>29.275001499999998</v>
      </c>
      <c r="C590" s="42">
        <v>0</v>
      </c>
      <c r="E590" s="42">
        <v>29.275001499999998</v>
      </c>
      <c r="F590" s="42">
        <v>2.0172596000000001E-2</v>
      </c>
      <c r="H590" s="42">
        <v>29.275001499999998</v>
      </c>
      <c r="I590" s="42">
        <v>0</v>
      </c>
      <c r="K590" s="42">
        <v>29.275001499999998</v>
      </c>
      <c r="L590" s="42">
        <v>0</v>
      </c>
    </row>
    <row r="591" spans="2:12" x14ac:dyDescent="0.2">
      <c r="B591" s="42">
        <v>29.325000800000002</v>
      </c>
      <c r="C591" s="42">
        <v>0</v>
      </c>
      <c r="E591" s="42">
        <v>29.325000800000002</v>
      </c>
      <c r="F591" s="42">
        <v>2.5776028600000001E-2</v>
      </c>
      <c r="H591" s="42">
        <v>29.325000800000002</v>
      </c>
      <c r="I591" s="42">
        <v>0</v>
      </c>
      <c r="K591" s="42">
        <v>29.325000800000002</v>
      </c>
      <c r="L591" s="42">
        <v>0</v>
      </c>
    </row>
    <row r="592" spans="2:12" x14ac:dyDescent="0.2">
      <c r="B592" s="42">
        <v>29.375</v>
      </c>
      <c r="C592" s="42">
        <v>0</v>
      </c>
      <c r="E592" s="42">
        <v>29.375</v>
      </c>
      <c r="F592" s="42">
        <v>3.1379610299999999E-2</v>
      </c>
      <c r="H592" s="42">
        <v>29.375</v>
      </c>
      <c r="I592" s="42">
        <v>0</v>
      </c>
      <c r="K592" s="42">
        <v>29.375</v>
      </c>
      <c r="L592" s="42">
        <v>0</v>
      </c>
    </row>
    <row r="593" spans="2:12" x14ac:dyDescent="0.2">
      <c r="B593" s="42">
        <v>29.425001099999999</v>
      </c>
      <c r="C593" s="42">
        <v>0</v>
      </c>
      <c r="E593" s="42">
        <v>29.425001099999999</v>
      </c>
      <c r="F593" s="42">
        <v>3.2500326599999997E-2</v>
      </c>
      <c r="H593" s="42">
        <v>29.425001099999999</v>
      </c>
      <c r="I593" s="42">
        <v>0</v>
      </c>
      <c r="K593" s="42">
        <v>29.425001099999999</v>
      </c>
      <c r="L593" s="42">
        <v>0</v>
      </c>
    </row>
    <row r="594" spans="2:12" x14ac:dyDescent="0.2">
      <c r="B594" s="42">
        <v>29.475000399999999</v>
      </c>
      <c r="C594" s="42">
        <v>0</v>
      </c>
      <c r="E594" s="42">
        <v>29.475000399999999</v>
      </c>
      <c r="F594" s="42">
        <v>1.12070143E-2</v>
      </c>
      <c r="H594" s="42">
        <v>29.475000399999999</v>
      </c>
      <c r="I594" s="42">
        <v>0</v>
      </c>
      <c r="K594" s="42">
        <v>29.475000399999999</v>
      </c>
      <c r="L594" s="42">
        <v>0</v>
      </c>
    </row>
    <row r="595" spans="2:12" x14ac:dyDescent="0.2">
      <c r="B595" s="42">
        <v>29.525001499999998</v>
      </c>
      <c r="C595" s="42">
        <v>0</v>
      </c>
      <c r="E595" s="42">
        <v>29.525001499999998</v>
      </c>
      <c r="F595" s="42">
        <v>8.9655816599999993E-3</v>
      </c>
      <c r="H595" s="42">
        <v>29.525001499999998</v>
      </c>
      <c r="I595" s="42">
        <v>0</v>
      </c>
      <c r="K595" s="42">
        <v>29.525001499999998</v>
      </c>
      <c r="L595" s="42">
        <v>0</v>
      </c>
    </row>
    <row r="596" spans="2:12" x14ac:dyDescent="0.2">
      <c r="B596" s="42">
        <v>29.575000800000002</v>
      </c>
      <c r="C596" s="42">
        <v>0</v>
      </c>
      <c r="E596" s="42">
        <v>29.575000800000002</v>
      </c>
      <c r="F596" s="42">
        <v>1.6810446999999999E-2</v>
      </c>
      <c r="H596" s="42">
        <v>29.575000800000002</v>
      </c>
      <c r="I596" s="42">
        <v>0</v>
      </c>
      <c r="K596" s="42">
        <v>29.575000800000002</v>
      </c>
      <c r="L596" s="42">
        <v>0</v>
      </c>
    </row>
    <row r="597" spans="2:12" x14ac:dyDescent="0.2">
      <c r="B597" s="42">
        <v>29.625</v>
      </c>
      <c r="C597" s="42">
        <v>0</v>
      </c>
      <c r="E597" s="42">
        <v>29.625</v>
      </c>
      <c r="F597" s="42">
        <v>1.12070143E-2</v>
      </c>
      <c r="H597" s="42">
        <v>29.625</v>
      </c>
      <c r="I597" s="42">
        <v>0</v>
      </c>
      <c r="K597" s="42">
        <v>29.625</v>
      </c>
      <c r="L597" s="42">
        <v>0</v>
      </c>
    </row>
    <row r="598" spans="2:12" x14ac:dyDescent="0.2">
      <c r="B598" s="42">
        <v>29.675001099999999</v>
      </c>
      <c r="C598" s="42">
        <v>0</v>
      </c>
      <c r="E598" s="42">
        <v>29.675001099999999</v>
      </c>
      <c r="F598" s="42">
        <v>6.7241489899999996E-3</v>
      </c>
      <c r="H598" s="42">
        <v>29.675001099999999</v>
      </c>
      <c r="I598" s="42">
        <v>0</v>
      </c>
      <c r="K598" s="42">
        <v>29.675001099999999</v>
      </c>
      <c r="L598" s="42">
        <v>0</v>
      </c>
    </row>
    <row r="599" spans="2:12" x14ac:dyDescent="0.2">
      <c r="B599" s="42">
        <v>29.725000399999999</v>
      </c>
      <c r="C599" s="42">
        <v>0</v>
      </c>
      <c r="E599" s="42">
        <v>29.725000399999999</v>
      </c>
      <c r="F599" s="42">
        <v>7.8448653199999999E-3</v>
      </c>
      <c r="H599" s="42">
        <v>29.725000399999999</v>
      </c>
      <c r="I599" s="42">
        <v>0</v>
      </c>
      <c r="K599" s="42">
        <v>29.725000399999999</v>
      </c>
      <c r="L599" s="42">
        <v>0</v>
      </c>
    </row>
    <row r="600" spans="2:12" x14ac:dyDescent="0.2">
      <c r="B600" s="42">
        <v>29.775001499999998</v>
      </c>
      <c r="C600" s="42">
        <v>0</v>
      </c>
      <c r="E600" s="42">
        <v>29.775001499999998</v>
      </c>
      <c r="F600" s="42">
        <v>2.6896894000000001E-2</v>
      </c>
      <c r="H600" s="42">
        <v>29.775001499999998</v>
      </c>
      <c r="I600" s="42">
        <v>0</v>
      </c>
      <c r="K600" s="42">
        <v>29.775001499999998</v>
      </c>
      <c r="L600" s="42">
        <v>0</v>
      </c>
    </row>
    <row r="601" spans="2:12" x14ac:dyDescent="0.2">
      <c r="B601" s="42">
        <v>29.825000800000002</v>
      </c>
      <c r="C601" s="42">
        <v>0</v>
      </c>
      <c r="E601" s="42">
        <v>29.825000800000002</v>
      </c>
      <c r="F601" s="42">
        <v>2.3534744999999999E-2</v>
      </c>
      <c r="H601" s="42">
        <v>29.825000800000002</v>
      </c>
      <c r="I601" s="42">
        <v>0</v>
      </c>
      <c r="K601" s="42">
        <v>29.825000800000002</v>
      </c>
      <c r="L601" s="42">
        <v>0</v>
      </c>
    </row>
    <row r="602" spans="2:12" x14ac:dyDescent="0.2">
      <c r="B602" s="42">
        <v>29.875</v>
      </c>
      <c r="C602" s="42">
        <v>0</v>
      </c>
      <c r="E602" s="42">
        <v>29.875</v>
      </c>
      <c r="F602" s="42">
        <v>1.9051879599999998E-2</v>
      </c>
      <c r="H602" s="42">
        <v>29.875</v>
      </c>
      <c r="I602" s="42">
        <v>0</v>
      </c>
      <c r="K602" s="42">
        <v>29.875</v>
      </c>
      <c r="L602" s="42">
        <v>0</v>
      </c>
    </row>
    <row r="603" spans="2:12" x14ac:dyDescent="0.2">
      <c r="E603" s="42">
        <v>29.925001099999999</v>
      </c>
      <c r="F603" s="42">
        <v>1.31636858E-2</v>
      </c>
    </row>
    <row r="604" spans="2:12" x14ac:dyDescent="0.2">
      <c r="E604" s="42">
        <v>29.975000399999999</v>
      </c>
      <c r="F604" s="42">
        <v>1.0970234899999999E-3</v>
      </c>
    </row>
    <row r="605" spans="2:12" x14ac:dyDescent="0.2">
      <c r="E605" s="42">
        <v>30.025001499999998</v>
      </c>
      <c r="F605" s="42">
        <v>1.09697878E-2</v>
      </c>
    </row>
    <row r="606" spans="2:12" x14ac:dyDescent="0.2">
      <c r="E606" s="42">
        <v>30.075000800000002</v>
      </c>
      <c r="F606" s="42">
        <v>1.31636858E-2</v>
      </c>
    </row>
    <row r="607" spans="2:12" x14ac:dyDescent="0.2">
      <c r="E607" s="42">
        <v>30.125</v>
      </c>
      <c r="F607" s="42">
        <v>4.3879449400000001E-3</v>
      </c>
    </row>
    <row r="608" spans="2:12" x14ac:dyDescent="0.2">
      <c r="E608" s="42">
        <v>30.175001099999999</v>
      </c>
      <c r="F608" s="42">
        <v>6.5818428999999999E-3</v>
      </c>
    </row>
    <row r="609" spans="5:6" x14ac:dyDescent="0.2">
      <c r="E609" s="42">
        <v>30.225000399999999</v>
      </c>
      <c r="F609" s="42">
        <v>1.9745379699999999E-2</v>
      </c>
    </row>
    <row r="610" spans="5:6" x14ac:dyDescent="0.2">
      <c r="E610" s="42">
        <v>30.275001499999998</v>
      </c>
      <c r="F610" s="42">
        <v>2.19394267E-2</v>
      </c>
    </row>
    <row r="611" spans="5:6" x14ac:dyDescent="0.2">
      <c r="E611" s="42">
        <v>30.325000800000002</v>
      </c>
      <c r="F611" s="42">
        <v>1.5357732799999999E-2</v>
      </c>
    </row>
    <row r="612" spans="5:6" x14ac:dyDescent="0.2">
      <c r="E612" s="42">
        <v>30.375</v>
      </c>
      <c r="F612" s="42">
        <v>9.8727643500000004E-3</v>
      </c>
    </row>
    <row r="613" spans="5:6" x14ac:dyDescent="0.2">
      <c r="E613" s="42">
        <v>30.425001099999999</v>
      </c>
      <c r="F613" s="42">
        <v>1.2066662299999999E-2</v>
      </c>
    </row>
    <row r="614" spans="5:6" x14ac:dyDescent="0.2">
      <c r="E614" s="42">
        <v>30.475000399999999</v>
      </c>
      <c r="F614" s="42">
        <v>1.8648505199999998E-2</v>
      </c>
    </row>
    <row r="615" spans="5:6" x14ac:dyDescent="0.2">
      <c r="E615" s="42">
        <v>30.525001499999998</v>
      </c>
      <c r="F615" s="42">
        <v>8.7757408600000007E-3</v>
      </c>
    </row>
    <row r="616" spans="5:6" x14ac:dyDescent="0.2">
      <c r="E616" s="42">
        <v>30.575000800000002</v>
      </c>
      <c r="F616" s="42">
        <v>5.4848194100000002E-3</v>
      </c>
    </row>
    <row r="617" spans="5:6" x14ac:dyDescent="0.2">
      <c r="E617" s="42">
        <v>30.625</v>
      </c>
      <c r="F617" s="42">
        <v>2.3036450100000001E-2</v>
      </c>
    </row>
    <row r="618" spans="5:6" x14ac:dyDescent="0.2">
      <c r="E618" s="42">
        <v>30.675001099999999</v>
      </c>
      <c r="F618" s="42">
        <v>3.6200135899999999E-2</v>
      </c>
    </row>
    <row r="619" spans="5:6" x14ac:dyDescent="0.2">
      <c r="E619" s="42">
        <v>30.725000399999999</v>
      </c>
      <c r="F619" s="42">
        <v>1.9745528700000001E-2</v>
      </c>
    </row>
    <row r="620" spans="5:6" x14ac:dyDescent="0.2">
      <c r="E620" s="42">
        <v>30.775001499999998</v>
      </c>
      <c r="F620" s="42">
        <v>1.7551630700000001E-2</v>
      </c>
    </row>
    <row r="621" spans="5:6" x14ac:dyDescent="0.2">
      <c r="E621" s="42">
        <v>30.825000800000002</v>
      </c>
      <c r="F621" s="42">
        <v>1.8648505199999998E-2</v>
      </c>
    </row>
    <row r="622" spans="5:6" x14ac:dyDescent="0.2">
      <c r="E622" s="42">
        <v>30.875</v>
      </c>
      <c r="F622" s="42">
        <v>2.0842403200000002E-2</v>
      </c>
    </row>
    <row r="623" spans="5:6" x14ac:dyDescent="0.2">
      <c r="E623" s="42">
        <v>30.925001099999999</v>
      </c>
      <c r="F623" s="42">
        <v>3.6200135899999999E-2</v>
      </c>
    </row>
    <row r="624" spans="5:6" x14ac:dyDescent="0.2">
      <c r="E624" s="42">
        <v>30.975000399999999</v>
      </c>
      <c r="F624" s="42">
        <v>5.81395626E-2</v>
      </c>
    </row>
    <row r="625" spans="5:6" x14ac:dyDescent="0.2">
      <c r="E625" s="42">
        <v>31.025001499999998</v>
      </c>
      <c r="F625" s="42">
        <v>4.1684806300000002E-2</v>
      </c>
    </row>
    <row r="626" spans="5:6" x14ac:dyDescent="0.2">
      <c r="E626" s="42">
        <v>31.075000800000002</v>
      </c>
      <c r="F626" s="42">
        <v>2.1938979599999998E-3</v>
      </c>
    </row>
    <row r="627" spans="5:6" x14ac:dyDescent="0.2">
      <c r="E627" s="42">
        <v>31.125</v>
      </c>
      <c r="F627" s="42">
        <v>2.08425522E-2</v>
      </c>
    </row>
    <row r="628" spans="5:6" x14ac:dyDescent="0.2">
      <c r="E628" s="42">
        <v>31.175001099999999</v>
      </c>
      <c r="F628" s="42">
        <v>0.403685868</v>
      </c>
    </row>
    <row r="629" spans="5:6" x14ac:dyDescent="0.2">
      <c r="E629" s="42">
        <v>31.225000399999999</v>
      </c>
      <c r="F629" s="42">
        <v>0.39271608000000002</v>
      </c>
    </row>
    <row r="630" spans="5:6" x14ac:dyDescent="0.2">
      <c r="E630" s="42">
        <v>31.275001499999998</v>
      </c>
      <c r="F630" s="42">
        <v>2.3036375599999999E-2</v>
      </c>
    </row>
    <row r="631" spans="5:6" x14ac:dyDescent="0.2">
      <c r="E631" s="42">
        <v>31.325000800000002</v>
      </c>
      <c r="F631" s="42">
        <v>1.42606348E-2</v>
      </c>
    </row>
    <row r="632" spans="5:6" x14ac:dyDescent="0.2">
      <c r="E632" s="42">
        <v>31.375</v>
      </c>
      <c r="F632" s="42">
        <v>0</v>
      </c>
    </row>
    <row r="633" spans="5:6" x14ac:dyDescent="0.2">
      <c r="E633" s="42">
        <v>31.425001099999999</v>
      </c>
      <c r="F633" s="42">
        <v>0</v>
      </c>
    </row>
    <row r="634" spans="5:6" x14ac:dyDescent="0.2">
      <c r="E634" s="42">
        <v>31.475000399999999</v>
      </c>
      <c r="F634" s="42">
        <v>3.29092145E-3</v>
      </c>
    </row>
    <row r="635" spans="5:6" x14ac:dyDescent="0.2">
      <c r="E635" s="42">
        <v>31.525001499999998</v>
      </c>
      <c r="F635" s="42">
        <v>3.8394033899999999E-2</v>
      </c>
    </row>
    <row r="636" spans="5:6" x14ac:dyDescent="0.2">
      <c r="E636" s="42">
        <v>31.575000800000002</v>
      </c>
      <c r="F636" s="42">
        <v>3.7297084899999999E-2</v>
      </c>
    </row>
    <row r="637" spans="5:6" x14ac:dyDescent="0.2">
      <c r="E637" s="42">
        <v>31.625</v>
      </c>
      <c r="F637" s="42">
        <v>1.09697133E-2</v>
      </c>
    </row>
    <row r="638" spans="5:6" x14ac:dyDescent="0.2">
      <c r="E638" s="42">
        <v>31.675001099999999</v>
      </c>
      <c r="F638" s="42">
        <v>4.4975876800000002E-2</v>
      </c>
    </row>
    <row r="639" spans="5:6" x14ac:dyDescent="0.2">
      <c r="E639" s="42">
        <v>31.725000399999999</v>
      </c>
      <c r="F639" s="42">
        <v>5.70426136E-2</v>
      </c>
    </row>
    <row r="640" spans="5:6" x14ac:dyDescent="0.2">
      <c r="E640" s="42">
        <v>31.775001499999998</v>
      </c>
      <c r="F640" s="42">
        <v>2.0842477700000001E-2</v>
      </c>
    </row>
    <row r="641" spans="5:6" x14ac:dyDescent="0.2">
      <c r="E641" s="42">
        <v>31.825000800000002</v>
      </c>
      <c r="F641" s="42">
        <v>0</v>
      </c>
    </row>
    <row r="642" spans="5:6" x14ac:dyDescent="0.2">
      <c r="E642" s="42">
        <v>31.875</v>
      </c>
      <c r="F642" s="42">
        <v>1.09697133E-2</v>
      </c>
    </row>
    <row r="643" spans="5:6" x14ac:dyDescent="0.2">
      <c r="E643" s="42">
        <v>31.925001099999999</v>
      </c>
      <c r="F643" s="42">
        <v>1.09697133E-2</v>
      </c>
    </row>
    <row r="644" spans="5:6" x14ac:dyDescent="0.2">
      <c r="E644" s="42">
        <v>31.975000399999999</v>
      </c>
      <c r="F644" s="42">
        <v>0</v>
      </c>
    </row>
    <row r="645" spans="5:6" x14ac:dyDescent="0.2">
      <c r="E645" s="42">
        <v>32.0249977</v>
      </c>
      <c r="F645" s="42">
        <v>0</v>
      </c>
    </row>
    <row r="646" spans="5:6" x14ac:dyDescent="0.2">
      <c r="E646" s="42">
        <v>32.075000799999998</v>
      </c>
      <c r="F646" s="42">
        <v>0</v>
      </c>
    </row>
    <row r="647" spans="5:6" x14ac:dyDescent="0.2">
      <c r="E647" s="42">
        <v>32.125</v>
      </c>
      <c r="F647" s="42">
        <v>0</v>
      </c>
    </row>
    <row r="648" spans="5:6" x14ac:dyDescent="0.2">
      <c r="E648" s="42">
        <v>32.174999200000002</v>
      </c>
      <c r="F648" s="42">
        <v>0</v>
      </c>
    </row>
    <row r="649" spans="5:6" x14ac:dyDescent="0.2">
      <c r="E649" s="42">
        <v>32.224998499999998</v>
      </c>
      <c r="F649" s="42">
        <v>0.73826235500000004</v>
      </c>
    </row>
    <row r="650" spans="5:6" x14ac:dyDescent="0.2">
      <c r="E650" s="42">
        <v>32.2749977</v>
      </c>
      <c r="F650" s="42">
        <v>0.73826235500000004</v>
      </c>
    </row>
    <row r="651" spans="5:6" x14ac:dyDescent="0.2">
      <c r="E651" s="42">
        <v>32.325000799999998</v>
      </c>
      <c r="F651" s="42">
        <v>0</v>
      </c>
    </row>
    <row r="652" spans="5:6" x14ac:dyDescent="0.2">
      <c r="E652" s="42">
        <v>32.375</v>
      </c>
      <c r="F652" s="42">
        <v>0</v>
      </c>
    </row>
    <row r="653" spans="5:6" x14ac:dyDescent="0.2">
      <c r="E653" s="42">
        <v>32.424999200000002</v>
      </c>
      <c r="F653" s="42">
        <v>0</v>
      </c>
    </row>
    <row r="654" spans="5:6" x14ac:dyDescent="0.2">
      <c r="E654" s="42">
        <v>32.474998499999998</v>
      </c>
      <c r="F654" s="42">
        <v>0</v>
      </c>
    </row>
    <row r="655" spans="5:6" x14ac:dyDescent="0.2">
      <c r="E655" s="42">
        <v>32.5249977</v>
      </c>
      <c r="F655" s="42">
        <v>0</v>
      </c>
    </row>
    <row r="656" spans="5:6" x14ac:dyDescent="0.2">
      <c r="E656" s="42">
        <v>32.575000799999998</v>
      </c>
      <c r="F656" s="42">
        <v>0</v>
      </c>
    </row>
    <row r="657" spans="5:6" x14ac:dyDescent="0.2">
      <c r="E657" s="42">
        <v>32.625</v>
      </c>
      <c r="F657" s="42">
        <v>0</v>
      </c>
    </row>
    <row r="658" spans="5:6" x14ac:dyDescent="0.2">
      <c r="E658" s="42">
        <v>32.674999200000002</v>
      </c>
      <c r="F658" s="42">
        <v>0</v>
      </c>
    </row>
    <row r="659" spans="5:6" x14ac:dyDescent="0.2">
      <c r="E659" s="42">
        <v>32.724998499999998</v>
      </c>
      <c r="F659" s="42">
        <v>0</v>
      </c>
    </row>
    <row r="660" spans="5:6" x14ac:dyDescent="0.2">
      <c r="E660" s="42">
        <v>32.7749977</v>
      </c>
      <c r="F660" s="42">
        <v>0</v>
      </c>
    </row>
    <row r="661" spans="5:6" x14ac:dyDescent="0.2">
      <c r="E661" s="42">
        <v>32.825000799999998</v>
      </c>
      <c r="F661" s="42">
        <v>0</v>
      </c>
    </row>
    <row r="662" spans="5:6" x14ac:dyDescent="0.2">
      <c r="E662" s="42">
        <v>32.875</v>
      </c>
      <c r="F662" s="42">
        <v>0</v>
      </c>
    </row>
  </sheetData>
  <mergeCells count="5">
    <mergeCell ref="B3:C3"/>
    <mergeCell ref="E3:F3"/>
    <mergeCell ref="H3:I3"/>
    <mergeCell ref="K3:L3"/>
    <mergeCell ref="M35:W3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F61AF-CE94-0444-9550-274E15A8504D}">
  <dimension ref="A1:AF105"/>
  <sheetViews>
    <sheetView topLeftCell="Q1" zoomScaleNormal="90" workbookViewId="0">
      <selection activeCell="R43" sqref="R43"/>
    </sheetView>
  </sheetViews>
  <sheetFormatPr baseColWidth="10" defaultColWidth="10.83203125" defaultRowHeight="16" x14ac:dyDescent="0.2"/>
  <cols>
    <col min="1" max="16384" width="10.83203125" style="4"/>
  </cols>
  <sheetData>
    <row r="1" spans="1:25" x14ac:dyDescent="0.2">
      <c r="A1" s="4" t="s">
        <v>196</v>
      </c>
    </row>
    <row r="3" spans="1:25" x14ac:dyDescent="0.2">
      <c r="B3" s="66" t="s">
        <v>3</v>
      </c>
      <c r="C3" s="66"/>
      <c r="D3" s="66"/>
      <c r="F3" s="66" t="s">
        <v>4</v>
      </c>
      <c r="G3" s="66"/>
      <c r="H3" s="66"/>
      <c r="J3" s="67" t="s">
        <v>5</v>
      </c>
      <c r="K3" s="67"/>
      <c r="L3" s="67"/>
      <c r="N3" s="66" t="s">
        <v>6</v>
      </c>
      <c r="O3" s="66"/>
      <c r="P3" s="66"/>
    </row>
    <row r="4" spans="1:25" x14ac:dyDescent="0.2">
      <c r="B4" s="36" t="s">
        <v>138</v>
      </c>
      <c r="C4" s="36" t="s">
        <v>139</v>
      </c>
      <c r="D4" s="36" t="s">
        <v>140</v>
      </c>
      <c r="F4" s="36" t="s">
        <v>138</v>
      </c>
      <c r="G4" s="36" t="s">
        <v>139</v>
      </c>
      <c r="H4" s="36" t="s">
        <v>140</v>
      </c>
      <c r="J4" s="37" t="s">
        <v>138</v>
      </c>
      <c r="K4" s="37" t="s">
        <v>139</v>
      </c>
      <c r="L4" s="36" t="s">
        <v>140</v>
      </c>
      <c r="N4" s="36" t="s">
        <v>138</v>
      </c>
      <c r="O4" s="36" t="s">
        <v>139</v>
      </c>
      <c r="P4" s="36" t="s">
        <v>140</v>
      </c>
    </row>
    <row r="5" spans="1:25" x14ac:dyDescent="0.2">
      <c r="B5" s="4">
        <v>0.05</v>
      </c>
      <c r="C5" s="4">
        <v>0</v>
      </c>
      <c r="D5" s="4">
        <v>0</v>
      </c>
      <c r="F5" s="4">
        <v>0.05</v>
      </c>
      <c r="G5" s="4">
        <v>0</v>
      </c>
      <c r="H5" s="4">
        <v>0</v>
      </c>
      <c r="J5" s="4">
        <v>0.05</v>
      </c>
      <c r="K5" s="4">
        <v>0</v>
      </c>
      <c r="L5" s="4">
        <v>0</v>
      </c>
      <c r="N5" s="4">
        <v>0.05</v>
      </c>
      <c r="O5" s="4">
        <v>0</v>
      </c>
      <c r="P5" s="4">
        <v>0</v>
      </c>
    </row>
    <row r="6" spans="1:25" x14ac:dyDescent="0.2">
      <c r="B6" s="4">
        <v>0.15</v>
      </c>
      <c r="C6" s="4">
        <v>0</v>
      </c>
      <c r="D6" s="4">
        <v>0</v>
      </c>
      <c r="F6" s="4">
        <v>0.15</v>
      </c>
      <c r="G6" s="4">
        <v>0</v>
      </c>
      <c r="H6" s="4">
        <v>0</v>
      </c>
      <c r="J6" s="4">
        <v>0.15</v>
      </c>
      <c r="K6" s="4">
        <v>0</v>
      </c>
      <c r="L6" s="4">
        <v>0</v>
      </c>
      <c r="N6" s="4">
        <v>0.15</v>
      </c>
      <c r="O6" s="4">
        <v>0</v>
      </c>
      <c r="P6" s="4">
        <v>0</v>
      </c>
    </row>
    <row r="7" spans="1:25" x14ac:dyDescent="0.2">
      <c r="B7" s="4">
        <v>0.25</v>
      </c>
      <c r="C7" s="4">
        <v>0</v>
      </c>
      <c r="D7" s="4">
        <v>0</v>
      </c>
      <c r="F7" s="4">
        <v>0.25</v>
      </c>
      <c r="G7" s="4">
        <v>0</v>
      </c>
      <c r="H7" s="4">
        <v>0</v>
      </c>
      <c r="J7" s="4">
        <v>0.25</v>
      </c>
      <c r="K7" s="4">
        <v>0</v>
      </c>
      <c r="L7" s="4">
        <v>0</v>
      </c>
      <c r="N7" s="4">
        <v>0.25</v>
      </c>
      <c r="O7" s="4">
        <v>0</v>
      </c>
      <c r="P7" s="4">
        <v>0</v>
      </c>
    </row>
    <row r="8" spans="1:25" x14ac:dyDescent="0.2">
      <c r="B8" s="4">
        <v>0.35</v>
      </c>
      <c r="C8" s="4">
        <v>0</v>
      </c>
      <c r="D8" s="4">
        <v>0</v>
      </c>
      <c r="F8" s="4">
        <v>0.35</v>
      </c>
      <c r="G8" s="4">
        <v>0</v>
      </c>
      <c r="H8" s="4">
        <v>0</v>
      </c>
      <c r="J8" s="4">
        <v>0.35</v>
      </c>
      <c r="K8" s="4">
        <v>0</v>
      </c>
      <c r="L8" s="4">
        <v>0</v>
      </c>
      <c r="N8" s="4">
        <v>0.35</v>
      </c>
      <c r="O8" s="4">
        <v>0</v>
      </c>
      <c r="P8" s="4">
        <v>0</v>
      </c>
    </row>
    <row r="9" spans="1:25" x14ac:dyDescent="0.2">
      <c r="B9" s="4">
        <v>0.45</v>
      </c>
      <c r="C9" s="4">
        <v>0</v>
      </c>
      <c r="D9" s="4">
        <v>0</v>
      </c>
      <c r="F9" s="4">
        <v>0.45</v>
      </c>
      <c r="G9" s="4">
        <v>0</v>
      </c>
      <c r="H9" s="4">
        <v>0</v>
      </c>
      <c r="J9" s="4">
        <v>0.45</v>
      </c>
      <c r="K9" s="4">
        <v>0</v>
      </c>
      <c r="L9" s="4">
        <v>0</v>
      </c>
      <c r="N9" s="4">
        <v>0.45</v>
      </c>
      <c r="O9" s="4">
        <v>0</v>
      </c>
      <c r="P9" s="4">
        <v>0</v>
      </c>
    </row>
    <row r="10" spans="1:25" x14ac:dyDescent="0.2">
      <c r="B10" s="4">
        <v>0.55000000000000004</v>
      </c>
      <c r="C10" s="4">
        <v>0</v>
      </c>
      <c r="D10" s="4">
        <v>0</v>
      </c>
      <c r="F10" s="4">
        <v>0.55000000000000004</v>
      </c>
      <c r="G10" s="4">
        <v>0</v>
      </c>
      <c r="H10" s="4">
        <v>0</v>
      </c>
      <c r="J10" s="4">
        <v>0.55000000000000004</v>
      </c>
      <c r="K10" s="4">
        <v>0</v>
      </c>
      <c r="L10" s="4">
        <v>0</v>
      </c>
      <c r="N10" s="4">
        <v>0.55000000000000004</v>
      </c>
      <c r="O10" s="4">
        <v>0</v>
      </c>
      <c r="P10" s="4">
        <v>0</v>
      </c>
    </row>
    <row r="11" spans="1:25" x14ac:dyDescent="0.2">
      <c r="B11" s="4">
        <v>0.65</v>
      </c>
      <c r="C11" s="4">
        <v>0</v>
      </c>
      <c r="D11" s="4">
        <v>0</v>
      </c>
      <c r="F11" s="4">
        <v>0.65</v>
      </c>
      <c r="G11" s="4">
        <v>0</v>
      </c>
      <c r="H11" s="4">
        <v>0</v>
      </c>
      <c r="J11" s="4">
        <v>0.65</v>
      </c>
      <c r="K11" s="4">
        <v>0</v>
      </c>
      <c r="L11" s="4">
        <v>0</v>
      </c>
      <c r="N11" s="4">
        <v>0.65</v>
      </c>
      <c r="O11" s="4">
        <v>0</v>
      </c>
      <c r="P11" s="4">
        <v>0</v>
      </c>
    </row>
    <row r="12" spans="1:25" x14ac:dyDescent="0.2">
      <c r="B12" s="4">
        <v>0.75</v>
      </c>
      <c r="C12" s="4">
        <v>0</v>
      </c>
      <c r="D12" s="4">
        <v>0</v>
      </c>
      <c r="F12" s="4">
        <v>0.75</v>
      </c>
      <c r="G12" s="4">
        <v>0</v>
      </c>
      <c r="H12" s="4">
        <v>0</v>
      </c>
      <c r="J12" s="4">
        <v>0.75</v>
      </c>
      <c r="K12" s="4">
        <v>0</v>
      </c>
      <c r="L12" s="4">
        <v>0</v>
      </c>
      <c r="N12" s="4">
        <v>0.75</v>
      </c>
      <c r="O12" s="4">
        <v>0</v>
      </c>
      <c r="P12" s="4">
        <v>0</v>
      </c>
      <c r="Y12" s="1"/>
    </row>
    <row r="13" spans="1:25" x14ac:dyDescent="0.2">
      <c r="B13" s="4">
        <v>0.85</v>
      </c>
      <c r="C13" s="4">
        <v>0</v>
      </c>
      <c r="D13" s="4">
        <v>0</v>
      </c>
      <c r="F13" s="4">
        <v>0.85</v>
      </c>
      <c r="G13" s="4">
        <v>0</v>
      </c>
      <c r="H13" s="4">
        <v>0</v>
      </c>
      <c r="J13" s="4">
        <v>0.85</v>
      </c>
      <c r="K13" s="4">
        <v>0</v>
      </c>
      <c r="L13" s="4">
        <v>0</v>
      </c>
      <c r="N13" s="4">
        <v>0.85</v>
      </c>
      <c r="O13" s="4">
        <v>0</v>
      </c>
      <c r="P13" s="4">
        <v>0</v>
      </c>
    </row>
    <row r="14" spans="1:25" x14ac:dyDescent="0.2">
      <c r="B14" s="4">
        <v>0.95</v>
      </c>
      <c r="C14" s="4">
        <v>0</v>
      </c>
      <c r="D14" s="4">
        <v>0</v>
      </c>
      <c r="F14" s="4">
        <v>0.95</v>
      </c>
      <c r="G14" s="4">
        <v>0</v>
      </c>
      <c r="H14" s="4">
        <v>0</v>
      </c>
      <c r="J14" s="4">
        <v>0.95</v>
      </c>
      <c r="K14" s="4">
        <v>0</v>
      </c>
      <c r="L14" s="4">
        <v>0</v>
      </c>
      <c r="N14" s="4">
        <v>0.95</v>
      </c>
      <c r="O14" s="4">
        <v>0</v>
      </c>
      <c r="P14" s="4">
        <v>0</v>
      </c>
    </row>
    <row r="15" spans="1:25" x14ac:dyDescent="0.2">
      <c r="B15" s="4">
        <v>1.05</v>
      </c>
      <c r="C15" s="4">
        <v>0</v>
      </c>
      <c r="D15" s="4">
        <v>0</v>
      </c>
      <c r="F15" s="4">
        <v>1.05</v>
      </c>
      <c r="G15" s="4">
        <v>0</v>
      </c>
      <c r="H15" s="4">
        <v>0</v>
      </c>
      <c r="J15" s="4">
        <v>1.05</v>
      </c>
      <c r="K15" s="4">
        <v>0</v>
      </c>
      <c r="L15" s="40">
        <v>0</v>
      </c>
      <c r="N15" s="4">
        <v>1.05</v>
      </c>
      <c r="O15" s="4">
        <v>0</v>
      </c>
      <c r="P15" s="4">
        <v>0</v>
      </c>
    </row>
    <row r="16" spans="1:25" x14ac:dyDescent="0.2">
      <c r="B16" s="4">
        <v>1.1499999999999999</v>
      </c>
      <c r="C16" s="4">
        <v>2.37631055562635E-2</v>
      </c>
      <c r="D16" s="4">
        <v>9.4724378371266905E-4</v>
      </c>
      <c r="F16" s="4">
        <v>1.1499999999999999</v>
      </c>
      <c r="G16" s="4">
        <v>1.5926707262416202E-2</v>
      </c>
      <c r="H16" s="4">
        <v>5.0784783609211098E-4</v>
      </c>
      <c r="J16" s="4">
        <v>1.1499999999999999</v>
      </c>
      <c r="K16" s="4">
        <v>6.9666268192676998E-3</v>
      </c>
      <c r="L16" s="4">
        <v>3.04396628807335E-4</v>
      </c>
      <c r="N16" s="4">
        <v>1.1499999999999999</v>
      </c>
      <c r="O16" s="4">
        <v>1.1294381117262499E-2</v>
      </c>
      <c r="P16" s="4">
        <v>6.2689374151081304E-4</v>
      </c>
    </row>
    <row r="17" spans="2:25" x14ac:dyDescent="0.2">
      <c r="B17" s="4">
        <v>1.25</v>
      </c>
      <c r="C17" s="4">
        <v>1.45077072918197</v>
      </c>
      <c r="D17" s="4">
        <v>6.9306670174976895E-2</v>
      </c>
      <c r="F17" s="4">
        <v>1.25</v>
      </c>
      <c r="G17" s="4">
        <v>0.55943144042748805</v>
      </c>
      <c r="H17" s="4">
        <v>2.1644897980775801E-2</v>
      </c>
      <c r="J17" s="4">
        <v>1.25</v>
      </c>
      <c r="K17" s="4">
        <v>0.44282529613567401</v>
      </c>
      <c r="L17" s="4">
        <v>2.3210242946559299E-2</v>
      </c>
      <c r="N17" s="4">
        <v>1.25</v>
      </c>
      <c r="O17" s="4">
        <v>0.76953255729522496</v>
      </c>
      <c r="P17" s="4">
        <v>5.1121692016060399E-2</v>
      </c>
    </row>
    <row r="18" spans="2:25" x14ac:dyDescent="0.2">
      <c r="B18" s="4">
        <v>1.35</v>
      </c>
      <c r="C18" s="4">
        <v>4.8698216006354604</v>
      </c>
      <c r="D18" s="4">
        <v>0.33692935140113101</v>
      </c>
      <c r="F18" s="4">
        <v>1.35</v>
      </c>
      <c r="G18" s="4">
        <v>7.6037387974239996</v>
      </c>
      <c r="H18" s="4">
        <v>0.35635259452053297</v>
      </c>
      <c r="J18" s="4">
        <v>1.35</v>
      </c>
      <c r="K18" s="4">
        <v>5.2900746570682902</v>
      </c>
      <c r="L18" s="4">
        <v>0.34233205867244998</v>
      </c>
      <c r="N18" s="4">
        <v>1.35</v>
      </c>
      <c r="O18" s="4">
        <v>4.5803025003159998</v>
      </c>
      <c r="P18" s="4">
        <v>0.40167470185232101</v>
      </c>
    </row>
    <row r="19" spans="2:25" x14ac:dyDescent="0.2">
      <c r="B19" s="4">
        <v>1.45</v>
      </c>
      <c r="C19" s="4">
        <v>22.388524930954102</v>
      </c>
      <c r="D19" s="4">
        <v>1.7562689119852599</v>
      </c>
      <c r="F19" s="4">
        <v>1.45</v>
      </c>
      <c r="G19" s="4">
        <v>32.116412324098597</v>
      </c>
      <c r="H19" s="4">
        <v>1.98778837557463</v>
      </c>
      <c r="J19" s="4">
        <v>1.45</v>
      </c>
      <c r="K19" s="4">
        <v>27.050738667245099</v>
      </c>
      <c r="L19" s="4">
        <v>2.2247969103742098</v>
      </c>
      <c r="N19" s="4">
        <v>1.45</v>
      </c>
      <c r="O19" s="4">
        <v>21.583460324272298</v>
      </c>
      <c r="P19" s="4">
        <v>2.3072973416720099</v>
      </c>
    </row>
    <row r="20" spans="2:25" x14ac:dyDescent="0.2">
      <c r="B20" s="4">
        <v>1.55</v>
      </c>
      <c r="C20" s="4">
        <v>5.3630770307594799</v>
      </c>
      <c r="D20" s="4">
        <v>2.1447441126167601</v>
      </c>
      <c r="F20" s="4">
        <v>1.55</v>
      </c>
      <c r="G20" s="4">
        <v>6.6160368128952696</v>
      </c>
      <c r="H20" s="4">
        <v>2.37182714129279</v>
      </c>
      <c r="J20" s="4">
        <v>1.55</v>
      </c>
      <c r="K20" s="4">
        <v>3.47569831455086</v>
      </c>
      <c r="L20" s="4">
        <v>2.5011890493312698</v>
      </c>
      <c r="N20" s="4">
        <v>1.55</v>
      </c>
      <c r="O20" s="4">
        <v>2.3095503829347499</v>
      </c>
      <c r="P20" s="4">
        <v>2.5402779228920598</v>
      </c>
    </row>
    <row r="21" spans="2:25" x14ac:dyDescent="0.2">
      <c r="B21" s="4">
        <v>1.65</v>
      </c>
      <c r="C21" s="4">
        <v>0.75457795436892094</v>
      </c>
      <c r="D21" s="4">
        <v>2.20668333114063</v>
      </c>
      <c r="F21" s="4">
        <v>1.65</v>
      </c>
      <c r="G21" s="4">
        <v>0.449147710890269</v>
      </c>
      <c r="H21" s="4">
        <v>2.4013500288309402</v>
      </c>
      <c r="J21" s="4">
        <v>1.65</v>
      </c>
      <c r="K21" s="4">
        <v>0.23098574273533301</v>
      </c>
      <c r="L21" s="4">
        <v>2.5220021688259702</v>
      </c>
      <c r="N21" s="4">
        <v>1.65</v>
      </c>
      <c r="O21" s="4">
        <v>0.26678369191530399</v>
      </c>
      <c r="P21" s="4">
        <v>2.5707718256041301</v>
      </c>
    </row>
    <row r="22" spans="2:25" x14ac:dyDescent="0.2">
      <c r="B22" s="4">
        <v>1.75</v>
      </c>
      <c r="C22" s="4">
        <v>0.240786665307436</v>
      </c>
      <c r="D22" s="4">
        <v>2.2289172477305601</v>
      </c>
      <c r="F22" s="4">
        <v>1.75</v>
      </c>
      <c r="G22" s="4">
        <v>9.8695069567427393E-2</v>
      </c>
      <c r="H22" s="4">
        <v>2.4086609216380199</v>
      </c>
      <c r="J22" s="4">
        <v>1.75</v>
      </c>
      <c r="K22" s="4">
        <v>7.3550766633806997E-2</v>
      </c>
      <c r="L22" s="4">
        <v>2.5294598862317499</v>
      </c>
      <c r="N22" s="4">
        <v>1.75</v>
      </c>
      <c r="O22" s="4">
        <v>7.7973518969647798E-2</v>
      </c>
      <c r="P22" s="4">
        <v>2.5808021254683</v>
      </c>
    </row>
    <row r="23" spans="2:25" x14ac:dyDescent="0.2">
      <c r="B23" s="4">
        <v>1.85</v>
      </c>
      <c r="C23" s="4">
        <v>0.14974195056782699</v>
      </c>
      <c r="D23" s="4">
        <v>2.2443625838705401</v>
      </c>
      <c r="F23" s="4">
        <v>1.85</v>
      </c>
      <c r="G23" s="4">
        <v>6.1271529871755298E-2</v>
      </c>
      <c r="H23" s="4">
        <v>2.4136991953785798</v>
      </c>
      <c r="J23" s="4">
        <v>1.85</v>
      </c>
      <c r="K23" s="4">
        <v>3.7997433719911003E-2</v>
      </c>
      <c r="L23" s="4">
        <v>2.5337594886136601</v>
      </c>
      <c r="N23" s="4">
        <v>1.85</v>
      </c>
      <c r="O23" s="4">
        <v>4.4771542324930198E-2</v>
      </c>
      <c r="P23" s="4">
        <v>2.5872352493395199</v>
      </c>
      <c r="Y23" s="1"/>
    </row>
    <row r="24" spans="2:25" ht="16" customHeight="1" x14ac:dyDescent="0.2">
      <c r="B24" s="4">
        <v>1.95</v>
      </c>
      <c r="C24" s="4">
        <v>9.8697769035475905E-2</v>
      </c>
      <c r="D24" s="4">
        <v>2.2556768846204398</v>
      </c>
      <c r="F24" s="4">
        <v>1.95</v>
      </c>
      <c r="G24" s="4">
        <v>4.2625163588995402E-2</v>
      </c>
      <c r="H24" s="4">
        <v>2.4176371321409502</v>
      </c>
      <c r="J24" s="4">
        <v>1.95</v>
      </c>
      <c r="K24" s="4">
        <v>3.23278372103167E-2</v>
      </c>
      <c r="L24" s="4">
        <v>2.5378307935239599</v>
      </c>
      <c r="N24" s="4">
        <v>1.95</v>
      </c>
      <c r="O24" s="4">
        <v>2.97559437972705E-2</v>
      </c>
      <c r="P24" s="4">
        <v>2.5919817305252399</v>
      </c>
    </row>
    <row r="25" spans="2:25" x14ac:dyDescent="0.2">
      <c r="B25" s="4">
        <v>2.0499999999999998</v>
      </c>
      <c r="C25" s="4">
        <v>0.19147433177210099</v>
      </c>
      <c r="D25" s="4">
        <v>2.2799368504144102</v>
      </c>
      <c r="F25" s="4">
        <v>2.0499999999999998</v>
      </c>
      <c r="G25" s="4">
        <v>6.5372915241941096E-2</v>
      </c>
      <c r="H25" s="4">
        <v>2.4242687784672499</v>
      </c>
      <c r="J25" s="4">
        <v>2.0499999999999998</v>
      </c>
      <c r="K25" s="4">
        <v>4.7072431963907702E-2</v>
      </c>
      <c r="L25" s="4">
        <v>2.5443753210433102</v>
      </c>
      <c r="N25" s="4">
        <v>2.0499999999999998</v>
      </c>
      <c r="O25" s="4">
        <v>3.0602631506217601E-2</v>
      </c>
      <c r="P25" s="4">
        <v>2.59738495753541</v>
      </c>
    </row>
    <row r="26" spans="2:25" x14ac:dyDescent="0.2">
      <c r="B26" s="4">
        <v>2.15</v>
      </c>
      <c r="C26" s="4">
        <v>7.4579481245841406E-2</v>
      </c>
      <c r="D26" s="4">
        <v>2.29033021970793</v>
      </c>
      <c r="F26" s="4">
        <v>2.15</v>
      </c>
      <c r="G26" s="4">
        <v>3.4733078985202198E-2</v>
      </c>
      <c r="H26" s="4">
        <v>2.42811995789094</v>
      </c>
      <c r="J26" s="4">
        <v>2.15</v>
      </c>
      <c r="K26" s="4">
        <v>4.1773496495916697E-2</v>
      </c>
      <c r="L26" s="4">
        <v>2.5507676502482699</v>
      </c>
      <c r="N26" s="4">
        <v>2.15</v>
      </c>
      <c r="O26" s="4">
        <v>6.4515866092119303E-2</v>
      </c>
      <c r="P26" s="4">
        <v>2.6099079063241599</v>
      </c>
    </row>
    <row r="27" spans="2:25" x14ac:dyDescent="0.2">
      <c r="B27" s="4">
        <v>2.25</v>
      </c>
      <c r="C27" s="4">
        <v>0.374705647863735</v>
      </c>
      <c r="D27" s="4">
        <v>2.3475069069859198</v>
      </c>
      <c r="F27" s="4">
        <v>2.25</v>
      </c>
      <c r="G27" s="4">
        <v>0.25125988867491</v>
      </c>
      <c r="H27" s="4">
        <v>2.45884263594187</v>
      </c>
      <c r="J27" s="4">
        <v>2.25</v>
      </c>
      <c r="K27" s="4">
        <v>0.18530973113170701</v>
      </c>
      <c r="L27" s="4">
        <v>2.5818161063866198</v>
      </c>
      <c r="N27" s="4">
        <v>2.25</v>
      </c>
      <c r="O27" s="4">
        <v>0.30142330152761698</v>
      </c>
      <c r="P27" s="4">
        <v>2.6739704762899801</v>
      </c>
    </row>
    <row r="28" spans="2:25" x14ac:dyDescent="0.2">
      <c r="B28" s="4">
        <v>2.35</v>
      </c>
      <c r="C28" s="4">
        <v>1.7384581701939601</v>
      </c>
      <c r="D28" s="4">
        <v>2.6369161952374598</v>
      </c>
      <c r="F28" s="4">
        <v>2.35</v>
      </c>
      <c r="G28" s="4">
        <v>2.0386013096564901</v>
      </c>
      <c r="H28" s="4">
        <v>2.7307147429284799</v>
      </c>
      <c r="J28" s="4">
        <v>2.35</v>
      </c>
      <c r="K28" s="4">
        <v>1.2273027013742299</v>
      </c>
      <c r="L28" s="4">
        <v>2.8060803226604198</v>
      </c>
      <c r="N28" s="4">
        <v>2.35</v>
      </c>
      <c r="O28" s="4">
        <v>1.24669307137525</v>
      </c>
      <c r="P28" s="4">
        <v>2.96299834320939</v>
      </c>
    </row>
    <row r="29" spans="2:25" x14ac:dyDescent="0.2">
      <c r="B29" s="4">
        <v>2.4500000000000002</v>
      </c>
      <c r="C29" s="4">
        <v>8.1714275847527595</v>
      </c>
      <c r="D29" s="4">
        <v>4.1155111169582899</v>
      </c>
      <c r="F29" s="4">
        <v>2.4500000000000002</v>
      </c>
      <c r="G29" s="4">
        <v>12.079488225831801</v>
      </c>
      <c r="H29" s="4">
        <v>4.4819222040596003</v>
      </c>
      <c r="J29" s="4">
        <v>2.4500000000000002</v>
      </c>
      <c r="K29" s="4">
        <v>9.5606439403373997</v>
      </c>
      <c r="L29" s="4">
        <v>4.7050586914749903</v>
      </c>
      <c r="N29" s="4">
        <v>2.4500000000000002</v>
      </c>
      <c r="O29" s="4">
        <v>7.2785966276331902</v>
      </c>
      <c r="P29" s="4">
        <v>4.7971849485797797</v>
      </c>
    </row>
    <row r="30" spans="2:25" x14ac:dyDescent="0.2">
      <c r="B30" s="4">
        <v>2.5499999999999998</v>
      </c>
      <c r="C30" s="4">
        <v>8.1768711607798199</v>
      </c>
      <c r="D30" s="4">
        <v>5.7182475990001302</v>
      </c>
      <c r="F30" s="4">
        <v>2.5499999999999998</v>
      </c>
      <c r="G30" s="4">
        <v>11.7956100056805</v>
      </c>
      <c r="H30" s="4">
        <v>6.3346971163764998</v>
      </c>
      <c r="J30" s="4">
        <v>2.5499999999999998</v>
      </c>
      <c r="K30" s="4">
        <v>9.6698280022707497</v>
      </c>
      <c r="L30" s="4">
        <v>6.78572379810893</v>
      </c>
      <c r="N30" s="4">
        <v>2.5499999999999998</v>
      </c>
      <c r="O30" s="4">
        <v>7.5121722396494697</v>
      </c>
      <c r="P30" s="4">
        <v>6.8479185635177702</v>
      </c>
    </row>
    <row r="31" spans="2:25" x14ac:dyDescent="0.2">
      <c r="B31" s="4">
        <v>2.65</v>
      </c>
      <c r="C31" s="4">
        <v>1.6141822187936301</v>
      </c>
      <c r="D31" s="4">
        <v>6.0599394816471497</v>
      </c>
      <c r="F31" s="4">
        <v>2.65</v>
      </c>
      <c r="G31" s="4">
        <v>1.65518371246885</v>
      </c>
      <c r="H31" s="4">
        <v>6.6154248200049697</v>
      </c>
      <c r="J31" s="4">
        <v>2.65</v>
      </c>
      <c r="K31" s="4">
        <v>1.12361478941682</v>
      </c>
      <c r="L31" s="4">
        <v>7.0468200064684199</v>
      </c>
      <c r="N31" s="4">
        <v>2.65</v>
      </c>
      <c r="O31" s="4">
        <v>1.24127162281138</v>
      </c>
      <c r="P31" s="4">
        <v>7.21384539606251</v>
      </c>
    </row>
    <row r="32" spans="2:25" x14ac:dyDescent="0.2">
      <c r="B32" s="4">
        <v>2.75</v>
      </c>
      <c r="C32" s="4">
        <v>1.24522789140954</v>
      </c>
      <c r="D32" s="4">
        <v>6.3438231811603698</v>
      </c>
      <c r="F32" s="4">
        <v>2.75</v>
      </c>
      <c r="G32" s="4">
        <v>1.32163886562718</v>
      </c>
      <c r="H32" s="4">
        <v>6.8568006644342496</v>
      </c>
      <c r="J32" s="4">
        <v>2.75</v>
      </c>
      <c r="K32" s="4">
        <v>0.76827486565656899</v>
      </c>
      <c r="L32" s="4">
        <v>7.2390464775602599</v>
      </c>
      <c r="N32" s="4">
        <v>2.75</v>
      </c>
      <c r="O32" s="4">
        <v>0.86539037613956005</v>
      </c>
      <c r="P32" s="4">
        <v>7.48858904130035</v>
      </c>
    </row>
    <row r="33" spans="2:32" x14ac:dyDescent="0.2">
      <c r="B33" s="4">
        <v>2.85</v>
      </c>
      <c r="C33" s="4">
        <v>3.4429562338368598</v>
      </c>
      <c r="D33" s="4">
        <v>7.18679121168267</v>
      </c>
      <c r="F33" s="4">
        <v>2.85</v>
      </c>
      <c r="G33" s="4">
        <v>4.9813664164979299</v>
      </c>
      <c r="H33" s="4">
        <v>7.8340628355895499</v>
      </c>
      <c r="J33" s="4">
        <v>2.85</v>
      </c>
      <c r="K33" s="4">
        <v>4.2212677173669002</v>
      </c>
      <c r="L33" s="4">
        <v>8.3735707627037996</v>
      </c>
      <c r="N33" s="4">
        <v>2.85</v>
      </c>
      <c r="O33" s="4">
        <v>2.8375191652291898</v>
      </c>
      <c r="P33" s="4">
        <v>8.4562144573637603</v>
      </c>
    </row>
    <row r="34" spans="2:32" x14ac:dyDescent="0.2">
      <c r="B34" s="4">
        <v>2.95</v>
      </c>
      <c r="C34" s="4">
        <v>2.2136562434314202</v>
      </c>
      <c r="D34" s="4">
        <v>7.7674779634258604</v>
      </c>
      <c r="F34" s="4">
        <v>2.95</v>
      </c>
      <c r="G34" s="4">
        <v>3.1032686356297199</v>
      </c>
      <c r="H34" s="4">
        <v>8.4863468283315608</v>
      </c>
      <c r="J34" s="4">
        <v>2.95</v>
      </c>
      <c r="K34" s="4">
        <v>2.47813279137281</v>
      </c>
      <c r="L34" s="4">
        <v>9.0871906093640007</v>
      </c>
      <c r="N34" s="4">
        <v>2.95</v>
      </c>
      <c r="O34" s="4">
        <v>2.1617886727215798</v>
      </c>
      <c r="P34" s="4">
        <v>9.2459513112527407</v>
      </c>
    </row>
    <row r="35" spans="2:32" x14ac:dyDescent="0.2">
      <c r="B35" s="4">
        <v>3.05</v>
      </c>
      <c r="C35" s="4">
        <v>1.0084944603402299</v>
      </c>
      <c r="D35" s="4">
        <v>8.0502302328640898</v>
      </c>
      <c r="F35" s="4">
        <v>3.05</v>
      </c>
      <c r="G35" s="4">
        <v>1.1584097325528699</v>
      </c>
      <c r="H35" s="4">
        <v>8.7467267619939406</v>
      </c>
      <c r="J35" s="4">
        <v>3.05</v>
      </c>
      <c r="K35" s="4">
        <v>0.84154523008669302</v>
      </c>
      <c r="L35" s="4">
        <v>9.3462321404790405</v>
      </c>
      <c r="N35" s="4">
        <v>3.05</v>
      </c>
      <c r="O35" s="4">
        <v>0.85152667249452596</v>
      </c>
      <c r="P35" s="4">
        <v>9.5785184411242206</v>
      </c>
      <c r="R35" s="52" t="s">
        <v>202</v>
      </c>
      <c r="S35" s="52"/>
      <c r="T35" s="52"/>
      <c r="U35" s="52"/>
      <c r="V35" s="52"/>
      <c r="W35" s="52"/>
      <c r="X35" s="52"/>
      <c r="Y35" s="52"/>
      <c r="Z35" s="52"/>
      <c r="AA35" s="52"/>
      <c r="AB35" s="52"/>
      <c r="AC35" s="52"/>
      <c r="AD35" s="52"/>
      <c r="AE35" s="52"/>
      <c r="AF35" s="52"/>
    </row>
    <row r="36" spans="2:32" x14ac:dyDescent="0.2">
      <c r="B36" s="4">
        <v>3.15</v>
      </c>
      <c r="C36" s="4">
        <v>0.94113926481124</v>
      </c>
      <c r="D36" s="4">
        <v>8.3317458229180303</v>
      </c>
      <c r="F36" s="4">
        <v>3.15</v>
      </c>
      <c r="G36" s="4">
        <v>1.0662631075722999</v>
      </c>
      <c r="H36" s="4">
        <v>9.0025339490988294</v>
      </c>
      <c r="J36" s="4">
        <v>3.15</v>
      </c>
      <c r="K36" s="4">
        <v>0.86958816976596598</v>
      </c>
      <c r="L36" s="4">
        <v>9.6317561783003196</v>
      </c>
      <c r="N36" s="4">
        <v>3.15</v>
      </c>
      <c r="O36" s="4">
        <v>0.83503217726442702</v>
      </c>
      <c r="P36" s="4">
        <v>9.9263996895383393</v>
      </c>
      <c r="R36" s="52"/>
      <c r="S36" s="52"/>
      <c r="T36" s="52"/>
      <c r="U36" s="52"/>
      <c r="V36" s="52"/>
      <c r="W36" s="52"/>
      <c r="X36" s="52"/>
      <c r="Y36" s="52"/>
      <c r="Z36" s="52"/>
      <c r="AA36" s="52"/>
      <c r="AB36" s="52"/>
      <c r="AC36" s="52"/>
      <c r="AD36" s="52"/>
      <c r="AE36" s="52"/>
      <c r="AF36" s="52"/>
    </row>
    <row r="37" spans="2:32" x14ac:dyDescent="0.2">
      <c r="B37" s="4">
        <v>3.25</v>
      </c>
      <c r="C37" s="4">
        <v>1.0233379564720999</v>
      </c>
      <c r="D37" s="4">
        <v>8.6575450598605403</v>
      </c>
      <c r="F37" s="4">
        <v>3.25</v>
      </c>
      <c r="G37" s="4">
        <v>1.2842335161076801</v>
      </c>
      <c r="H37" s="4">
        <v>9.3312236487809006</v>
      </c>
      <c r="J37" s="4">
        <v>3.25</v>
      </c>
      <c r="K37" s="4">
        <v>1.0834468092474601</v>
      </c>
      <c r="L37" s="4">
        <v>10.010463634115199</v>
      </c>
      <c r="N37" s="4">
        <v>3.25</v>
      </c>
      <c r="O37" s="4">
        <v>0.98388031210010796</v>
      </c>
      <c r="P37" s="4">
        <v>10.362643103422499</v>
      </c>
    </row>
    <row r="38" spans="2:32" x14ac:dyDescent="0.2">
      <c r="B38" s="4">
        <v>3.35</v>
      </c>
      <c r="C38" s="4">
        <v>1.06062350877696</v>
      </c>
      <c r="D38" s="4">
        <v>9.0162873306143894</v>
      </c>
      <c r="F38" s="4">
        <v>3.35</v>
      </c>
      <c r="G38" s="4">
        <v>1.56213182626042</v>
      </c>
      <c r="H38" s="4">
        <v>9.7560404797046001</v>
      </c>
      <c r="J38" s="4">
        <v>3.35</v>
      </c>
      <c r="K38" s="4">
        <v>1.2306528992747501</v>
      </c>
      <c r="L38" s="4">
        <v>10.4674390731122</v>
      </c>
      <c r="N38" s="4">
        <v>3.35</v>
      </c>
      <c r="O38" s="4">
        <v>1.14104270212507</v>
      </c>
      <c r="P38" s="4">
        <v>10.900204486768001</v>
      </c>
    </row>
    <row r="39" spans="2:32" x14ac:dyDescent="0.2">
      <c r="B39" s="4">
        <v>3.45</v>
      </c>
      <c r="C39" s="4">
        <v>1.1669128211229001</v>
      </c>
      <c r="D39" s="4">
        <v>9.4349427706880604</v>
      </c>
      <c r="F39" s="4">
        <v>3.45</v>
      </c>
      <c r="G39" s="4">
        <v>1.7066987788979899</v>
      </c>
      <c r="H39" s="4">
        <v>10.2481915855961</v>
      </c>
      <c r="J39" s="4">
        <v>3.45</v>
      </c>
      <c r="K39" s="4">
        <v>1.3146570053422899</v>
      </c>
      <c r="L39" s="4">
        <v>10.9852177387135</v>
      </c>
      <c r="N39" s="4">
        <v>3.45</v>
      </c>
      <c r="O39" s="4">
        <v>1.2688567430156501</v>
      </c>
      <c r="P39" s="4">
        <v>11.5342179500574</v>
      </c>
      <c r="R39" s="68" t="s">
        <v>199</v>
      </c>
      <c r="S39" s="68"/>
      <c r="T39" s="68"/>
      <c r="U39" s="68"/>
      <c r="V39" s="68"/>
      <c r="W39" s="68"/>
      <c r="X39" s="68"/>
      <c r="Z39" s="68" t="s">
        <v>200</v>
      </c>
      <c r="AA39" s="68"/>
      <c r="AB39" s="68"/>
      <c r="AC39" s="68"/>
      <c r="AD39" s="68"/>
      <c r="AE39" s="68"/>
      <c r="AF39" s="68"/>
    </row>
    <row r="40" spans="2:32" x14ac:dyDescent="0.2">
      <c r="B40" s="4">
        <v>3.55</v>
      </c>
      <c r="C40" s="4">
        <v>1.3427012701133301</v>
      </c>
      <c r="D40" s="4">
        <v>9.9450072358900101</v>
      </c>
      <c r="F40" s="4">
        <v>3.55</v>
      </c>
      <c r="G40" s="4">
        <v>1.90950543402689</v>
      </c>
      <c r="H40" s="4">
        <v>10.831272846539999</v>
      </c>
      <c r="J40" s="4">
        <v>3.55</v>
      </c>
      <c r="K40" s="4">
        <v>1.4710400361390401</v>
      </c>
      <c r="L40" s="4">
        <v>11.5986530449175</v>
      </c>
      <c r="N40" s="4">
        <v>3.55</v>
      </c>
      <c r="O40" s="4">
        <v>1.4242337643434799</v>
      </c>
      <c r="P40" s="4">
        <v>12.287729301312</v>
      </c>
      <c r="R40" s="68"/>
      <c r="S40" s="68"/>
      <c r="T40" s="68"/>
      <c r="U40" s="68"/>
      <c r="V40" s="68"/>
      <c r="W40" s="68"/>
      <c r="X40" s="68"/>
      <c r="Z40" s="68"/>
      <c r="AA40" s="68"/>
      <c r="AB40" s="68"/>
      <c r="AC40" s="68"/>
      <c r="AD40" s="68"/>
      <c r="AE40" s="68"/>
      <c r="AF40" s="68"/>
    </row>
    <row r="41" spans="2:32" x14ac:dyDescent="0.2">
      <c r="B41" s="4">
        <v>3.65</v>
      </c>
      <c r="C41" s="4">
        <v>1.6575986309852899</v>
      </c>
      <c r="D41" s="4">
        <v>10.610656492566701</v>
      </c>
      <c r="F41" s="4">
        <v>3.65</v>
      </c>
      <c r="G41" s="4">
        <v>2.4390706471597401</v>
      </c>
      <c r="H41" s="4">
        <v>11.6182677098707</v>
      </c>
      <c r="J41" s="4">
        <v>3.65</v>
      </c>
      <c r="K41" s="4">
        <v>1.84704405298563</v>
      </c>
      <c r="L41" s="4">
        <v>12.4129140269771</v>
      </c>
      <c r="N41" s="4">
        <v>3.65</v>
      </c>
      <c r="O41" s="4">
        <v>1.7739634910002</v>
      </c>
      <c r="P41" s="4">
        <v>13.2798483514187</v>
      </c>
      <c r="R41" s="68"/>
      <c r="S41" s="68"/>
      <c r="T41" s="68"/>
      <c r="U41" s="68"/>
      <c r="V41" s="68"/>
      <c r="W41" s="68"/>
      <c r="X41" s="68"/>
      <c r="Z41" s="68"/>
      <c r="AA41" s="68"/>
      <c r="AB41" s="68"/>
      <c r="AC41" s="68"/>
      <c r="AD41" s="68"/>
      <c r="AE41" s="68"/>
      <c r="AF41" s="68"/>
    </row>
    <row r="42" spans="2:32" x14ac:dyDescent="0.2">
      <c r="B42" s="4">
        <v>3.75</v>
      </c>
      <c r="C42" s="4">
        <v>3.17537362323064</v>
      </c>
      <c r="D42" s="4">
        <v>11.956689909222399</v>
      </c>
      <c r="F42" s="4">
        <v>3.75</v>
      </c>
      <c r="G42" s="4">
        <v>4.76700482112809</v>
      </c>
      <c r="H42" s="4">
        <v>13.239337046970601</v>
      </c>
      <c r="J42" s="4">
        <v>3.75</v>
      </c>
      <c r="K42" s="4">
        <v>3.7290191001097299</v>
      </c>
      <c r="L42" s="4">
        <v>14.147936761600301</v>
      </c>
      <c r="N42" s="4">
        <v>3.75</v>
      </c>
      <c r="O42" s="4">
        <v>3.3918749271237201</v>
      </c>
      <c r="P42" s="4">
        <v>15.2821171097213</v>
      </c>
      <c r="R42" s="68"/>
      <c r="S42" s="68"/>
      <c r="T42" s="68"/>
      <c r="U42" s="68"/>
      <c r="V42" s="68"/>
      <c r="W42" s="68"/>
      <c r="X42" s="68"/>
      <c r="Z42" s="68"/>
      <c r="AA42" s="68"/>
      <c r="AB42" s="68"/>
      <c r="AC42" s="68"/>
      <c r="AD42" s="68"/>
      <c r="AE42" s="68"/>
      <c r="AF42" s="68"/>
    </row>
    <row r="43" spans="2:32" x14ac:dyDescent="0.2">
      <c r="B43" s="4">
        <v>3.85</v>
      </c>
      <c r="C43" s="4">
        <v>4.2782572162087202</v>
      </c>
      <c r="D43" s="4">
        <v>13.868096303118</v>
      </c>
      <c r="F43" s="4">
        <v>3.85</v>
      </c>
      <c r="G43" s="4">
        <v>6.4146172651423301</v>
      </c>
      <c r="H43" s="4">
        <v>15.5381441335639</v>
      </c>
      <c r="J43" s="4">
        <v>3.85</v>
      </c>
      <c r="K43" s="4">
        <v>5.56816828580211</v>
      </c>
      <c r="L43" s="4">
        <v>16.8788311169453</v>
      </c>
      <c r="N43" s="4">
        <v>3.85</v>
      </c>
      <c r="O43" s="4">
        <v>4.32648115600984</v>
      </c>
      <c r="P43" s="4">
        <v>17.9742525784736</v>
      </c>
      <c r="Z43" s="68"/>
      <c r="AA43" s="68"/>
      <c r="AB43" s="68"/>
      <c r="AC43" s="68"/>
      <c r="AD43" s="68"/>
      <c r="AE43" s="68"/>
      <c r="AF43" s="68"/>
    </row>
    <row r="44" spans="2:32" x14ac:dyDescent="0.2">
      <c r="B44" s="4">
        <v>3.95</v>
      </c>
      <c r="C44" s="4">
        <v>1.64437548875216</v>
      </c>
      <c r="D44" s="4">
        <v>14.641362978555399</v>
      </c>
      <c r="F44" s="4">
        <v>3.95</v>
      </c>
      <c r="G44" s="4">
        <v>2.4318882614750499</v>
      </c>
      <c r="H44" s="4">
        <v>16.456942438621802</v>
      </c>
      <c r="J44" s="4">
        <v>3.95</v>
      </c>
      <c r="K44" s="4">
        <v>1.78373994344485</v>
      </c>
      <c r="L44" s="4">
        <v>17.799745067823299</v>
      </c>
      <c r="N44" s="4">
        <v>3.95</v>
      </c>
      <c r="O44" s="4">
        <v>1.85832678868297</v>
      </c>
      <c r="P44" s="4">
        <v>19.191426481782699</v>
      </c>
    </row>
    <row r="45" spans="2:32" x14ac:dyDescent="0.2">
      <c r="B45" s="4">
        <v>4.05</v>
      </c>
      <c r="C45" s="4">
        <v>1.4019908657028499</v>
      </c>
      <c r="D45" s="4">
        <v>15.334587554269101</v>
      </c>
      <c r="F45" s="4">
        <v>4.05</v>
      </c>
      <c r="G45" s="4">
        <v>1.9501591887010701</v>
      </c>
      <c r="H45" s="4">
        <v>17.231274962572598</v>
      </c>
      <c r="J45" s="4">
        <v>4.05</v>
      </c>
      <c r="K45" s="4">
        <v>1.4954767059535701</v>
      </c>
      <c r="L45" s="4">
        <v>18.611380628959498</v>
      </c>
      <c r="N45" s="4">
        <v>4.05</v>
      </c>
      <c r="O45" s="4">
        <v>1.4727193779596499</v>
      </c>
      <c r="P45" s="4">
        <v>20.205456960759399</v>
      </c>
    </row>
    <row r="46" spans="2:32" x14ac:dyDescent="0.2">
      <c r="B46" s="4">
        <v>4.1500000000000004</v>
      </c>
      <c r="C46" s="4">
        <v>1.57643524729533</v>
      </c>
      <c r="D46" s="4">
        <v>16.152979871069501</v>
      </c>
      <c r="F46" s="4">
        <v>4.1500000000000004</v>
      </c>
      <c r="G46" s="4">
        <v>2.2308767982732798</v>
      </c>
      <c r="H46" s="4">
        <v>18.160810017298498</v>
      </c>
      <c r="J46" s="4">
        <v>4.1500000000000004</v>
      </c>
      <c r="K46" s="4">
        <v>1.66601295278224</v>
      </c>
      <c r="L46" s="4">
        <v>19.5607176150524</v>
      </c>
      <c r="N46" s="4">
        <v>4.1500000000000004</v>
      </c>
      <c r="O46" s="4">
        <v>1.6021064623796</v>
      </c>
      <c r="P46" s="4">
        <v>21.363777482573798</v>
      </c>
    </row>
    <row r="47" spans="2:32" x14ac:dyDescent="0.2">
      <c r="B47" s="4">
        <v>4.25</v>
      </c>
      <c r="C47" s="4">
        <v>2.4292190734048198</v>
      </c>
      <c r="D47" s="4">
        <v>17.475542691750999</v>
      </c>
      <c r="F47" s="4">
        <v>4.25</v>
      </c>
      <c r="G47" s="4">
        <v>3.59052778912472</v>
      </c>
      <c r="H47" s="4">
        <v>19.728601884326999</v>
      </c>
      <c r="J47" s="4">
        <v>4.25</v>
      </c>
      <c r="K47" s="4">
        <v>2.7065290980430299</v>
      </c>
      <c r="L47" s="4">
        <v>21.178357399691699</v>
      </c>
      <c r="N47" s="4">
        <v>4.25</v>
      </c>
      <c r="O47" s="4">
        <v>2.4924505182130101</v>
      </c>
      <c r="P47" s="4">
        <v>23.253638222606899</v>
      </c>
    </row>
    <row r="48" spans="2:32" x14ac:dyDescent="0.2">
      <c r="B48" s="4">
        <v>4.3499999999999996</v>
      </c>
      <c r="C48" s="4">
        <v>3.4113197108855302</v>
      </c>
      <c r="D48" s="4">
        <v>19.4211814234969</v>
      </c>
      <c r="F48" s="4">
        <v>4.3499999999999996</v>
      </c>
      <c r="G48" s="4">
        <v>5.1668362894380797</v>
      </c>
      <c r="H48" s="4">
        <v>22.093270487163601</v>
      </c>
      <c r="J48" s="4">
        <v>4.3499999999999996</v>
      </c>
      <c r="K48" s="4">
        <v>4.5397007236425999</v>
      </c>
      <c r="L48" s="4">
        <v>24.020660921180198</v>
      </c>
      <c r="N48" s="4">
        <v>4.3499999999999996</v>
      </c>
      <c r="O48" s="4">
        <v>3.36360312923164</v>
      </c>
      <c r="P48" s="4">
        <v>25.925459348926001</v>
      </c>
    </row>
    <row r="49" spans="2:16" x14ac:dyDescent="0.2">
      <c r="B49" s="4">
        <v>4.45</v>
      </c>
      <c r="C49" s="4">
        <v>1.60849329830937</v>
      </c>
      <c r="D49" s="4">
        <v>20.381212998289602</v>
      </c>
      <c r="F49" s="4">
        <v>4.45</v>
      </c>
      <c r="G49" s="4">
        <v>2.3828125067772401</v>
      </c>
      <c r="H49" s="4">
        <v>23.2355239561346</v>
      </c>
      <c r="J49" s="4">
        <v>4.45</v>
      </c>
      <c r="K49" s="4">
        <v>1.83085957654381</v>
      </c>
      <c r="L49" s="4">
        <v>25.2203641344672</v>
      </c>
      <c r="N49" s="4">
        <v>4.45</v>
      </c>
      <c r="O49" s="4">
        <v>1.8618716821621699</v>
      </c>
      <c r="P49" s="4">
        <v>27.473200292550398</v>
      </c>
    </row>
    <row r="50" spans="2:16" x14ac:dyDescent="0.2">
      <c r="B50" s="4">
        <v>4.55</v>
      </c>
      <c r="C50" s="4">
        <v>1.3667549563274299</v>
      </c>
      <c r="D50" s="4">
        <v>21.234074463886301</v>
      </c>
      <c r="F50" s="4">
        <v>4.55</v>
      </c>
      <c r="G50" s="4">
        <v>2.0058520672556801</v>
      </c>
      <c r="H50" s="4">
        <v>24.241623420249301</v>
      </c>
      <c r="J50" s="4">
        <v>4.55</v>
      </c>
      <c r="K50" s="4">
        <v>1.5614083171522199</v>
      </c>
      <c r="L50" s="4">
        <v>26.289861689781699</v>
      </c>
      <c r="N50" s="4">
        <v>4.55</v>
      </c>
      <c r="O50" s="4">
        <v>1.47983465980399</v>
      </c>
      <c r="P50" s="4">
        <v>28.759272803259801</v>
      </c>
    </row>
    <row r="51" spans="2:16" x14ac:dyDescent="0.2">
      <c r="B51" s="4">
        <v>4.6500000000000004</v>
      </c>
      <c r="C51" s="4">
        <v>1.3168958804719</v>
      </c>
      <c r="D51" s="4">
        <v>22.0923562689119</v>
      </c>
      <c r="F51" s="4">
        <v>4.6500000000000004</v>
      </c>
      <c r="G51" s="4">
        <v>1.93065314610781</v>
      </c>
      <c r="H51" s="4">
        <v>25.252938904847301</v>
      </c>
      <c r="J51" s="4">
        <v>4.6500000000000004</v>
      </c>
      <c r="K51" s="4">
        <v>1.48018904931926</v>
      </c>
      <c r="L51" s="4">
        <v>27.348819511823901</v>
      </c>
      <c r="N51" s="4">
        <v>4.6500000000000004</v>
      </c>
      <c r="O51" s="4">
        <v>1.41940682191802</v>
      </c>
      <c r="P51" s="4">
        <v>30.0476289983133</v>
      </c>
    </row>
    <row r="52" spans="2:16" x14ac:dyDescent="0.2">
      <c r="B52" s="4">
        <v>4.75</v>
      </c>
      <c r="C52" s="4">
        <v>1.4370345837146601</v>
      </c>
      <c r="D52" s="4">
        <v>23.069675042757499</v>
      </c>
      <c r="F52" s="4">
        <v>4.75</v>
      </c>
      <c r="G52" s="4">
        <v>1.9990912618182699</v>
      </c>
      <c r="H52" s="4">
        <v>26.345220146746801</v>
      </c>
      <c r="J52" s="4">
        <v>4.75</v>
      </c>
      <c r="K52" s="4">
        <v>1.52154510682543</v>
      </c>
      <c r="L52" s="4">
        <v>28.4846755322184</v>
      </c>
      <c r="N52" s="4">
        <v>4.75</v>
      </c>
      <c r="O52" s="4">
        <v>1.45085710116803</v>
      </c>
      <c r="P52" s="4">
        <v>31.4217651536635</v>
      </c>
    </row>
    <row r="53" spans="2:16" x14ac:dyDescent="0.2">
      <c r="B53" s="4">
        <v>4.8499999999999996</v>
      </c>
      <c r="C53" s="4">
        <v>1.6925244013359699</v>
      </c>
      <c r="D53" s="4">
        <v>24.269675042757498</v>
      </c>
      <c r="F53" s="4">
        <v>4.8499999999999996</v>
      </c>
      <c r="G53" s="4">
        <v>2.35150084484266</v>
      </c>
      <c r="H53" s="4">
        <v>27.683456327731101</v>
      </c>
      <c r="J53" s="4">
        <v>4.8499999999999996</v>
      </c>
      <c r="K53" s="4">
        <v>1.7325977883164401</v>
      </c>
      <c r="L53" s="4">
        <v>29.833190647413499</v>
      </c>
      <c r="N53" s="4">
        <v>4.8499999999999996</v>
      </c>
      <c r="O53" s="4">
        <v>1.6427762094721601</v>
      </c>
      <c r="P53" s="4">
        <v>33.043882561905697</v>
      </c>
    </row>
    <row r="54" spans="2:16" x14ac:dyDescent="0.2">
      <c r="B54" s="4">
        <v>4.95</v>
      </c>
      <c r="C54" s="4">
        <v>2.6245477097832102</v>
      </c>
      <c r="D54" s="4">
        <v>26.208051572161501</v>
      </c>
      <c r="F54" s="4">
        <v>4.95</v>
      </c>
      <c r="G54" s="4">
        <v>3.7838377886403198</v>
      </c>
      <c r="H54" s="4">
        <v>29.925566435490101</v>
      </c>
      <c r="J54" s="4">
        <v>4.95</v>
      </c>
      <c r="K54" s="4">
        <v>3.0774437017115202</v>
      </c>
      <c r="L54" s="4">
        <v>32.328063466697103</v>
      </c>
      <c r="N54" s="4">
        <v>4.95</v>
      </c>
      <c r="O54" s="4">
        <v>2.5467563628579701</v>
      </c>
      <c r="P54" s="4">
        <v>35.663432691015998</v>
      </c>
    </row>
    <row r="55" spans="2:16" x14ac:dyDescent="0.2">
      <c r="B55" s="4">
        <v>5.05</v>
      </c>
      <c r="C55" s="4">
        <v>2.5478823636555199</v>
      </c>
      <c r="D55" s="4">
        <v>28.1666359689514</v>
      </c>
      <c r="F55" s="4">
        <v>5.05</v>
      </c>
      <c r="G55" s="4">
        <v>3.7284610058148102</v>
      </c>
      <c r="H55" s="4">
        <v>32.224629562034103</v>
      </c>
      <c r="J55" s="4">
        <v>5.05</v>
      </c>
      <c r="K55" s="4">
        <v>2.9864912797302701</v>
      </c>
      <c r="L55" s="4">
        <v>34.848201206171602</v>
      </c>
      <c r="N55" s="4">
        <v>5.05</v>
      </c>
      <c r="O55" s="4">
        <v>2.6232498342687101</v>
      </c>
      <c r="P55" s="4">
        <v>38.471722614445397</v>
      </c>
    </row>
    <row r="56" spans="2:16" x14ac:dyDescent="0.2">
      <c r="B56" s="4">
        <v>5.15</v>
      </c>
      <c r="C56" s="4">
        <v>2.4231946408132599</v>
      </c>
      <c r="D56" s="4">
        <v>30.103696881989201</v>
      </c>
      <c r="F56" s="4">
        <v>5.15</v>
      </c>
      <c r="G56" s="4">
        <v>3.5506392923236998</v>
      </c>
      <c r="H56" s="4">
        <v>34.501719805536503</v>
      </c>
      <c r="J56" s="4">
        <v>5.15</v>
      </c>
      <c r="K56" s="4">
        <v>2.9283915028002401</v>
      </c>
      <c r="L56" s="4">
        <v>37.417955596141702</v>
      </c>
      <c r="N56" s="4">
        <v>5.15</v>
      </c>
      <c r="O56" s="4">
        <v>2.4266395713755</v>
      </c>
      <c r="P56" s="4">
        <v>41.173470453900897</v>
      </c>
    </row>
    <row r="57" spans="2:16" x14ac:dyDescent="0.2">
      <c r="B57" s="4">
        <v>5.25</v>
      </c>
      <c r="C57" s="4">
        <v>2.06698558828539</v>
      </c>
      <c r="D57" s="4">
        <v>31.8208130509143</v>
      </c>
      <c r="F57" s="4">
        <v>5.25</v>
      </c>
      <c r="G57" s="4">
        <v>3.12947421232768</v>
      </c>
      <c r="H57" s="4">
        <v>36.587776737394996</v>
      </c>
      <c r="J57" s="4">
        <v>5.25</v>
      </c>
      <c r="K57" s="4">
        <v>2.6522788075644201</v>
      </c>
      <c r="L57" s="4">
        <v>39.836767307801999</v>
      </c>
      <c r="N57" s="4">
        <v>5.25</v>
      </c>
      <c r="O57" s="4">
        <v>2.2143832044223002</v>
      </c>
      <c r="P57" s="4">
        <v>43.735570249414103</v>
      </c>
    </row>
    <row r="58" spans="2:16" x14ac:dyDescent="0.2">
      <c r="B58" s="4">
        <v>5.35</v>
      </c>
      <c r="C58" s="4">
        <v>1.3871738871635599</v>
      </c>
      <c r="D58" s="4">
        <v>33.017629259307903</v>
      </c>
      <c r="F58" s="4">
        <v>5.35</v>
      </c>
      <c r="G58" s="4">
        <v>1.9975776968446399</v>
      </c>
      <c r="H58" s="4">
        <v>37.971907550533501</v>
      </c>
      <c r="J58" s="4">
        <v>5.35</v>
      </c>
      <c r="K58" s="4">
        <v>1.6016347605930801</v>
      </c>
      <c r="L58" s="4">
        <v>41.3534996099918</v>
      </c>
      <c r="N58" s="4">
        <v>5.35</v>
      </c>
      <c r="O58" s="4">
        <v>1.4887041543719399</v>
      </c>
      <c r="P58" s="4">
        <v>45.524262280400599</v>
      </c>
    </row>
    <row r="59" spans="2:16" x14ac:dyDescent="0.2">
      <c r="B59" s="4">
        <v>5.45</v>
      </c>
      <c r="C59" s="4">
        <v>1.2989614883382801</v>
      </c>
      <c r="D59" s="4">
        <v>34.180739376397803</v>
      </c>
      <c r="F59" s="4">
        <v>5.45</v>
      </c>
      <c r="G59" s="4">
        <v>1.8067244717933699</v>
      </c>
      <c r="H59" s="4">
        <v>39.270216311437601</v>
      </c>
      <c r="J59" s="4">
        <v>5.45</v>
      </c>
      <c r="K59" s="4">
        <v>1.43188959222429</v>
      </c>
      <c r="L59" s="4">
        <v>42.760801324125303</v>
      </c>
      <c r="N59" s="4">
        <v>5.45</v>
      </c>
      <c r="O59" s="4">
        <v>1.3124244403141201</v>
      </c>
      <c r="P59" s="4">
        <v>47.160723614490202</v>
      </c>
    </row>
    <row r="60" spans="2:16" x14ac:dyDescent="0.2">
      <c r="B60" s="4">
        <v>5.55</v>
      </c>
      <c r="C60" s="4">
        <v>1.2888809128401499</v>
      </c>
      <c r="D60" s="4">
        <v>35.377397710827502</v>
      </c>
      <c r="F60" s="4">
        <v>5.55</v>
      </c>
      <c r="G60" s="4">
        <v>1.78628763828301</v>
      </c>
      <c r="H60" s="4">
        <v>40.601061190374097</v>
      </c>
      <c r="J60" s="4">
        <v>5.55</v>
      </c>
      <c r="K60" s="4">
        <v>1.38522473762582</v>
      </c>
      <c r="L60" s="4">
        <v>44.1725928885337</v>
      </c>
      <c r="N60" s="4">
        <v>5.55</v>
      </c>
      <c r="O60" s="4">
        <v>1.2681589630061501</v>
      </c>
      <c r="P60" s="4">
        <v>48.800453751660498</v>
      </c>
    </row>
    <row r="61" spans="2:16" x14ac:dyDescent="0.2">
      <c r="B61" s="4">
        <v>5.65</v>
      </c>
      <c r="C61" s="4">
        <v>1.3349254006125399</v>
      </c>
      <c r="D61" s="4">
        <v>36.661860281541898</v>
      </c>
      <c r="F61" s="4">
        <v>5.65</v>
      </c>
      <c r="G61" s="4">
        <v>1.9150103634107001</v>
      </c>
      <c r="H61" s="4">
        <v>42.079404125205599</v>
      </c>
      <c r="J61" s="4">
        <v>5.65</v>
      </c>
      <c r="K61" s="4">
        <v>1.4965661275122499</v>
      </c>
      <c r="L61" s="4">
        <v>45.7533626315088</v>
      </c>
      <c r="N61" s="4">
        <v>5.65</v>
      </c>
      <c r="O61" s="4">
        <v>1.3636926960256199</v>
      </c>
      <c r="P61" s="4">
        <v>50.627849008164503</v>
      </c>
    </row>
    <row r="62" spans="2:16" x14ac:dyDescent="0.2">
      <c r="B62" s="4">
        <v>5.75</v>
      </c>
      <c r="C62" s="4">
        <v>1.62763644985694</v>
      </c>
      <c r="D62" s="4">
        <v>38.283857387185897</v>
      </c>
      <c r="F62" s="4">
        <v>5.75</v>
      </c>
      <c r="G62" s="4">
        <v>2.35654563311794</v>
      </c>
      <c r="H62" s="4">
        <v>43.963826421841702</v>
      </c>
      <c r="J62" s="4">
        <v>5.75</v>
      </c>
      <c r="K62" s="4">
        <v>1.9771782099013999</v>
      </c>
      <c r="L62" s="4">
        <v>47.916290927077902</v>
      </c>
      <c r="N62" s="4">
        <v>5.75</v>
      </c>
      <c r="O62" s="4">
        <v>1.64425196211469</v>
      </c>
      <c r="P62" s="4">
        <v>52.9098914876785</v>
      </c>
    </row>
    <row r="63" spans="2:16" x14ac:dyDescent="0.2">
      <c r="B63" s="4">
        <v>5.85</v>
      </c>
      <c r="C63" s="4">
        <v>1.36902661341309</v>
      </c>
      <c r="D63" s="4">
        <v>39.695987370082797</v>
      </c>
      <c r="F63" s="4">
        <v>5.85</v>
      </c>
      <c r="G63" s="4">
        <v>1.9726913857597099</v>
      </c>
      <c r="H63" s="4">
        <v>45.597295710272697</v>
      </c>
      <c r="J63" s="4">
        <v>5.85</v>
      </c>
      <c r="K63" s="4">
        <v>1.5850989624063101</v>
      </c>
      <c r="L63" s="4">
        <v>49.7111275992618</v>
      </c>
      <c r="N63" s="4">
        <v>5.85</v>
      </c>
      <c r="O63" s="4">
        <v>1.4455146794976499</v>
      </c>
      <c r="P63" s="4">
        <v>54.986536710598898</v>
      </c>
    </row>
    <row r="64" spans="2:16" x14ac:dyDescent="0.2">
      <c r="B64" s="4">
        <v>5.95</v>
      </c>
      <c r="C64" s="4">
        <v>1.23525586380185</v>
      </c>
      <c r="D64" s="4">
        <v>41.014024470464399</v>
      </c>
      <c r="F64" s="4">
        <v>5.95</v>
      </c>
      <c r="G64" s="4">
        <v>1.7233328785750599</v>
      </c>
      <c r="H64" s="4">
        <v>47.073465479572299</v>
      </c>
      <c r="J64" s="4">
        <v>5.95</v>
      </c>
      <c r="K64" s="4">
        <v>1.3720427182338699</v>
      </c>
      <c r="L64" s="4">
        <v>51.318303749785898</v>
      </c>
      <c r="N64" s="4">
        <v>5.95</v>
      </c>
      <c r="O64" s="4">
        <v>1.252971949859</v>
      </c>
      <c r="P64" s="4">
        <v>56.848590235383597</v>
      </c>
    </row>
    <row r="65" spans="2:16" x14ac:dyDescent="0.2">
      <c r="B65" s="4">
        <v>6.05</v>
      </c>
      <c r="C65" s="4">
        <v>1.2875871230262499</v>
      </c>
      <c r="D65" s="4">
        <v>42.434627022760097</v>
      </c>
      <c r="F65" s="4">
        <v>6.05</v>
      </c>
      <c r="G65" s="4">
        <v>1.7973751445439901</v>
      </c>
      <c r="H65" s="4">
        <v>48.664307290261398</v>
      </c>
      <c r="J65" s="4">
        <v>6.05</v>
      </c>
      <c r="K65" s="4">
        <v>1.43068753399503</v>
      </c>
      <c r="L65" s="4">
        <v>53.050929360957298</v>
      </c>
      <c r="N65" s="4">
        <v>6.05</v>
      </c>
      <c r="O65" s="4">
        <v>1.2854069435609199</v>
      </c>
      <c r="P65" s="4">
        <v>58.823678672179298</v>
      </c>
    </row>
    <row r="66" spans="2:16" x14ac:dyDescent="0.2">
      <c r="B66" s="4">
        <v>6.15</v>
      </c>
      <c r="C66" s="4">
        <v>1.4112521650832399</v>
      </c>
      <c r="D66" s="4">
        <v>44.043546901723403</v>
      </c>
      <c r="F66" s="4">
        <v>6.15</v>
      </c>
      <c r="G66" s="4">
        <v>1.99255501352183</v>
      </c>
      <c r="H66" s="4">
        <v>50.487434469113801</v>
      </c>
      <c r="J66" s="4">
        <v>6.15</v>
      </c>
      <c r="K66" s="4">
        <v>1.56372018452381</v>
      </c>
      <c r="L66" s="4">
        <v>55.007705039666597</v>
      </c>
      <c r="N66" s="4">
        <v>6.15</v>
      </c>
      <c r="O66" s="4">
        <v>1.42149153095979</v>
      </c>
      <c r="P66" s="4">
        <v>61.080600623908502</v>
      </c>
    </row>
    <row r="67" spans="2:16" x14ac:dyDescent="0.2">
      <c r="B67" s="4">
        <v>6.25</v>
      </c>
      <c r="C67" s="4">
        <v>1.8968613043403799</v>
      </c>
      <c r="D67" s="4">
        <v>46.276858308117298</v>
      </c>
      <c r="F67" s="4">
        <v>6.25</v>
      </c>
      <c r="G67" s="4">
        <v>2.7308462623889702</v>
      </c>
      <c r="H67" s="4">
        <v>53.067747959351003</v>
      </c>
      <c r="J67" s="4">
        <v>6.25</v>
      </c>
      <c r="K67" s="4">
        <v>2.3272579477092301</v>
      </c>
      <c r="L67" s="4">
        <v>58.015486178490498</v>
      </c>
      <c r="N67" s="4">
        <v>6.25</v>
      </c>
      <c r="O67" s="4">
        <v>1.8783561020069499</v>
      </c>
      <c r="P67" s="4">
        <v>64.1607683926146</v>
      </c>
    </row>
    <row r="68" spans="2:16" x14ac:dyDescent="0.2">
      <c r="B68" s="4">
        <v>6.35</v>
      </c>
      <c r="C68" s="4">
        <v>1.6492489908088801</v>
      </c>
      <c r="D68" s="4">
        <v>48.2812524667806</v>
      </c>
      <c r="F68" s="4">
        <v>6.35</v>
      </c>
      <c r="G68" s="4">
        <v>2.4185211735093199</v>
      </c>
      <c r="H68" s="4">
        <v>55.426178497934202</v>
      </c>
      <c r="J68" s="4">
        <v>6.35</v>
      </c>
      <c r="K68" s="4">
        <v>2.00051813798816</v>
      </c>
      <c r="L68" s="4">
        <v>60.6847021669235</v>
      </c>
      <c r="N68" s="4">
        <v>6.35</v>
      </c>
      <c r="O68" s="4">
        <v>1.78779620754472</v>
      </c>
      <c r="P68" s="4">
        <v>67.186784482887205</v>
      </c>
    </row>
    <row r="69" spans="2:16" x14ac:dyDescent="0.2">
      <c r="B69" s="4">
        <v>6.45</v>
      </c>
      <c r="C69" s="4">
        <v>1.5772824740207001</v>
      </c>
      <c r="D69" s="4">
        <v>50.259150111827303</v>
      </c>
      <c r="F69" s="4">
        <v>6.45</v>
      </c>
      <c r="G69" s="4">
        <v>2.2833939921619502</v>
      </c>
      <c r="H69" s="4">
        <v>57.724187840218299</v>
      </c>
      <c r="J69" s="4">
        <v>6.45</v>
      </c>
      <c r="K69" s="4">
        <v>1.77916398989751</v>
      </c>
      <c r="L69" s="4">
        <v>63.134029640621698</v>
      </c>
      <c r="N69" s="4">
        <v>6.45</v>
      </c>
      <c r="O69" s="4">
        <v>1.61082547944148</v>
      </c>
      <c r="P69" s="4">
        <v>69.999940295834094</v>
      </c>
    </row>
    <row r="70" spans="2:16" x14ac:dyDescent="0.2">
      <c r="B70" s="4">
        <v>6.55</v>
      </c>
      <c r="C70" s="4">
        <v>2.1369776970666301</v>
      </c>
      <c r="D70" s="4">
        <v>53.022628601499797</v>
      </c>
      <c r="F70" s="4">
        <v>6.55</v>
      </c>
      <c r="G70" s="4">
        <v>3.2108453813784301</v>
      </c>
      <c r="H70" s="4">
        <v>61.055104664264903</v>
      </c>
      <c r="J70" s="4">
        <v>6.55</v>
      </c>
      <c r="K70" s="4">
        <v>2.6887111739849501</v>
      </c>
      <c r="L70" s="4">
        <v>66.9507448205011</v>
      </c>
      <c r="N70" s="4">
        <v>6.55</v>
      </c>
      <c r="O70" s="4">
        <v>2.1871916716861501</v>
      </c>
      <c r="P70" s="4">
        <v>73.938877860202695</v>
      </c>
    </row>
    <row r="71" spans="2:16" x14ac:dyDescent="0.2">
      <c r="B71" s="4">
        <v>6.65</v>
      </c>
      <c r="C71" s="4">
        <v>2.00648700523687</v>
      </c>
      <c r="D71" s="4">
        <v>55.697118800157803</v>
      </c>
      <c r="F71" s="4">
        <v>6.65</v>
      </c>
      <c r="G71" s="4">
        <v>3.1446477767679801</v>
      </c>
      <c r="H71" s="4">
        <v>64.419156443583901</v>
      </c>
      <c r="J71" s="4">
        <v>6.65</v>
      </c>
      <c r="K71" s="4">
        <v>2.7926699215698498</v>
      </c>
      <c r="L71" s="4">
        <v>71.036851016874905</v>
      </c>
      <c r="N71" s="4">
        <v>6.65</v>
      </c>
      <c r="O71" s="4">
        <v>2.2789141756715101</v>
      </c>
      <c r="P71" s="4">
        <v>78.169395644581101</v>
      </c>
    </row>
    <row r="72" spans="2:16" x14ac:dyDescent="0.2">
      <c r="B72" s="4">
        <v>6.75</v>
      </c>
      <c r="C72" s="4">
        <v>1.3459343484058499</v>
      </c>
      <c r="D72" s="4">
        <v>57.545507170109197</v>
      </c>
      <c r="F72" s="4">
        <v>6.75</v>
      </c>
      <c r="G72" s="4">
        <v>2.1064317306783402</v>
      </c>
      <c r="H72" s="4">
        <v>66.740960573021596</v>
      </c>
      <c r="J72" s="4">
        <v>6.75</v>
      </c>
      <c r="K72" s="4">
        <v>1.70862782293031</v>
      </c>
      <c r="L72" s="4">
        <v>73.612693339421199</v>
      </c>
      <c r="N72" s="4">
        <v>6.75</v>
      </c>
      <c r="O72" s="4">
        <v>1.60625372946401</v>
      </c>
      <c r="P72" s="4">
        <v>81.241443646730403</v>
      </c>
    </row>
    <row r="73" spans="2:16" x14ac:dyDescent="0.2">
      <c r="B73" s="4">
        <v>6.85</v>
      </c>
      <c r="C73" s="4">
        <v>1.2782789890430899</v>
      </c>
      <c r="D73" s="4">
        <v>59.3533745559794</v>
      </c>
      <c r="F73" s="4">
        <v>6.85</v>
      </c>
      <c r="G73" s="4">
        <v>1.9145292292589999</v>
      </c>
      <c r="H73" s="4">
        <v>68.914538731332598</v>
      </c>
      <c r="J73" s="4">
        <v>6.85</v>
      </c>
      <c r="K73" s="4">
        <v>1.54542396123535</v>
      </c>
      <c r="L73" s="4">
        <v>76.012061716416397</v>
      </c>
      <c r="N73" s="4">
        <v>6.85</v>
      </c>
      <c r="O73" s="4">
        <v>1.4300933059803</v>
      </c>
      <c r="P73" s="4">
        <v>84.058345896084901</v>
      </c>
    </row>
    <row r="74" spans="2:16" x14ac:dyDescent="0.2">
      <c r="B74" s="4">
        <v>6.95</v>
      </c>
      <c r="C74" s="4">
        <v>1.2513615663600699</v>
      </c>
      <c r="D74" s="4">
        <v>61.175108538350202</v>
      </c>
      <c r="F74" s="4">
        <v>6.95</v>
      </c>
      <c r="G74" s="4">
        <v>1.87541524108722</v>
      </c>
      <c r="H74" s="4">
        <v>71.106960160395204</v>
      </c>
      <c r="J74" s="4">
        <v>6.95</v>
      </c>
      <c r="K74" s="4">
        <v>1.5086158167432699</v>
      </c>
      <c r="L74" s="4">
        <v>78.422844966991903</v>
      </c>
      <c r="N74" s="4">
        <v>6.95</v>
      </c>
      <c r="O74" s="4">
        <v>1.39097644823357</v>
      </c>
      <c r="P74" s="4">
        <v>86.878755765183499</v>
      </c>
    </row>
    <row r="75" spans="2:16" x14ac:dyDescent="0.2">
      <c r="B75" s="4">
        <v>7.05</v>
      </c>
      <c r="C75" s="4">
        <v>1.29354166704694</v>
      </c>
      <c r="D75" s="4">
        <v>63.113011445862298</v>
      </c>
      <c r="F75" s="4">
        <v>7.05</v>
      </c>
      <c r="G75" s="4">
        <v>1.9059883011901999</v>
      </c>
      <c r="H75" s="4">
        <v>73.399203313707105</v>
      </c>
      <c r="J75" s="4">
        <v>7.05</v>
      </c>
      <c r="K75" s="4">
        <v>1.54539174004544</v>
      </c>
      <c r="L75" s="4">
        <v>80.964518767954601</v>
      </c>
      <c r="N75" s="4">
        <v>7.05</v>
      </c>
      <c r="O75" s="4">
        <v>1.4111055864612601</v>
      </c>
      <c r="P75" s="4">
        <v>89.822917444064601</v>
      </c>
    </row>
    <row r="76" spans="2:16" x14ac:dyDescent="0.2">
      <c r="B76" s="4">
        <v>7.15</v>
      </c>
      <c r="C76" s="4">
        <v>1.4353569168389599</v>
      </c>
      <c r="D76" s="4">
        <v>65.324930930140695</v>
      </c>
      <c r="F76" s="4">
        <v>7.15</v>
      </c>
      <c r="G76" s="4">
        <v>2.0954018429843</v>
      </c>
      <c r="H76" s="4">
        <v>75.990503245465007</v>
      </c>
      <c r="J76" s="4">
        <v>7.15</v>
      </c>
      <c r="K76" s="4">
        <v>1.73116876878496</v>
      </c>
      <c r="L76" s="4">
        <v>83.893004584974193</v>
      </c>
      <c r="N76" s="4">
        <v>7.15</v>
      </c>
      <c r="O76" s="4">
        <v>1.5286290081610701</v>
      </c>
      <c r="P76" s="4">
        <v>93.103392689224904</v>
      </c>
    </row>
    <row r="77" spans="2:16" x14ac:dyDescent="0.2">
      <c r="B77" s="4">
        <v>7.25</v>
      </c>
      <c r="C77" s="4">
        <v>1.4455323674462</v>
      </c>
      <c r="D77" s="4">
        <v>67.615129588212</v>
      </c>
      <c r="F77" s="4">
        <v>7.25</v>
      </c>
      <c r="G77" s="4">
        <v>2.1437051639388698</v>
      </c>
      <c r="H77" s="4">
        <v>78.715242312188806</v>
      </c>
      <c r="J77" s="4">
        <v>7.25</v>
      </c>
      <c r="K77" s="4">
        <v>1.76439169910324</v>
      </c>
      <c r="L77" s="4">
        <v>86.961436752087906</v>
      </c>
      <c r="N77" s="4">
        <v>7.25</v>
      </c>
      <c r="O77" s="4">
        <v>1.5624114527414801</v>
      </c>
      <c r="P77" s="4">
        <v>96.550726151917203</v>
      </c>
    </row>
    <row r="78" spans="2:16" x14ac:dyDescent="0.2">
      <c r="B78" s="4">
        <v>7.35</v>
      </c>
      <c r="C78" s="4">
        <v>1.41608993585264</v>
      </c>
      <c r="D78" s="4">
        <v>69.920931456387294</v>
      </c>
      <c r="F78" s="4">
        <v>7.35</v>
      </c>
      <c r="G78" s="4">
        <v>2.11944150983761</v>
      </c>
      <c r="H78" s="4">
        <v>81.485590346658896</v>
      </c>
      <c r="J78" s="4">
        <v>7.35</v>
      </c>
      <c r="K78" s="4">
        <v>1.68195154220798</v>
      </c>
      <c r="L78" s="4">
        <v>89.967657858189199</v>
      </c>
      <c r="N78" s="4">
        <v>7.35</v>
      </c>
      <c r="O78" s="4">
        <v>1.5405758877420199</v>
      </c>
      <c r="P78" s="4">
        <v>100.04427063898299</v>
      </c>
    </row>
    <row r="79" spans="2:16" x14ac:dyDescent="0.2">
      <c r="B79" s="4">
        <v>7.45</v>
      </c>
      <c r="C79" s="4">
        <v>1.66902240539864</v>
      </c>
      <c r="D79" s="4">
        <v>72.713116695171607</v>
      </c>
      <c r="F79" s="4">
        <v>7.45</v>
      </c>
      <c r="G79" s="4">
        <v>2.4797428406331101</v>
      </c>
      <c r="H79" s="4">
        <v>84.8153116122581</v>
      </c>
      <c r="J79" s="4">
        <v>7.45</v>
      </c>
      <c r="K79" s="4">
        <v>2.0774946579449201</v>
      </c>
      <c r="L79" s="4">
        <v>93.782698856610097</v>
      </c>
      <c r="N79" s="4">
        <v>7.45</v>
      </c>
      <c r="O79" s="4">
        <v>1.74420082912915</v>
      </c>
      <c r="P79" s="4">
        <v>104.108064540203</v>
      </c>
    </row>
    <row r="80" spans="2:16" x14ac:dyDescent="0.2">
      <c r="B80" s="4">
        <v>7.55</v>
      </c>
      <c r="C80" s="4">
        <v>1.67339291911067</v>
      </c>
      <c r="D80" s="4">
        <v>75.5882910143402</v>
      </c>
      <c r="F80" s="4">
        <v>7.55</v>
      </c>
      <c r="G80" s="4">
        <v>2.5244870146221099</v>
      </c>
      <c r="H80" s="4">
        <v>88.295364301471096</v>
      </c>
      <c r="J80" s="4">
        <v>7.55</v>
      </c>
      <c r="K80" s="4">
        <v>2.1525444696271698</v>
      </c>
      <c r="L80" s="4">
        <v>97.842626942906605</v>
      </c>
      <c r="N80" s="4">
        <v>7.55</v>
      </c>
      <c r="O80" s="4">
        <v>1.83779207894826</v>
      </c>
      <c r="P80" s="4">
        <v>108.50548532023799</v>
      </c>
    </row>
    <row r="81" spans="2:16" x14ac:dyDescent="0.2">
      <c r="B81" s="4">
        <v>7.65</v>
      </c>
      <c r="C81" s="4">
        <v>1.4961157508252101</v>
      </c>
      <c r="D81" s="4">
        <v>78.227470069727602</v>
      </c>
      <c r="F81" s="4">
        <v>7.65</v>
      </c>
      <c r="G81" s="4">
        <v>2.30547466567561</v>
      </c>
      <c r="H81" s="4">
        <v>91.558798728264307</v>
      </c>
      <c r="J81" s="4">
        <v>7.65</v>
      </c>
      <c r="K81" s="4">
        <v>1.9979415791583099</v>
      </c>
      <c r="L81" s="4">
        <v>101.711355896733</v>
      </c>
      <c r="N81" s="4">
        <v>7.65</v>
      </c>
      <c r="O81" s="4">
        <v>1.7047479369865399</v>
      </c>
      <c r="P81" s="4">
        <v>112.69334447811001</v>
      </c>
    </row>
    <row r="82" spans="2:16" x14ac:dyDescent="0.2">
      <c r="B82" s="4">
        <v>7.75</v>
      </c>
      <c r="C82" s="4">
        <v>1.3022431874766001</v>
      </c>
      <c r="D82" s="4">
        <v>80.584870411787904</v>
      </c>
      <c r="F82" s="4">
        <v>7.75</v>
      </c>
      <c r="G82" s="4">
        <v>1.9790578741426099</v>
      </c>
      <c r="H82" s="4">
        <v>94.433930583548801</v>
      </c>
      <c r="J82" s="4">
        <v>7.75</v>
      </c>
      <c r="K82" s="4">
        <v>1.62154643294616</v>
      </c>
      <c r="L82" s="4">
        <v>104.933964956338</v>
      </c>
      <c r="N82" s="4">
        <v>7.75</v>
      </c>
      <c r="O82" s="4">
        <v>1.46416657323558</v>
      </c>
      <c r="P82" s="4">
        <v>116.38485305312101</v>
      </c>
    </row>
    <row r="83" spans="2:16" x14ac:dyDescent="0.2">
      <c r="B83" s="4">
        <v>7.85</v>
      </c>
      <c r="C83" s="4">
        <v>1.2909670724209501</v>
      </c>
      <c r="D83" s="4">
        <v>82.982607551637898</v>
      </c>
      <c r="F83" s="4">
        <v>7.85</v>
      </c>
      <c r="G83" s="4">
        <v>1.9484178672857999</v>
      </c>
      <c r="H83" s="4">
        <v>97.338227716853595</v>
      </c>
      <c r="J83" s="4">
        <v>7.85</v>
      </c>
      <c r="K83" s="4">
        <v>1.5714380907630401</v>
      </c>
      <c r="L83" s="4">
        <v>108.138081920742</v>
      </c>
      <c r="N83" s="4">
        <v>7.85</v>
      </c>
      <c r="O83" s="4">
        <v>1.40240893535724</v>
      </c>
      <c r="P83" s="4">
        <v>120.012657283161</v>
      </c>
    </row>
    <row r="84" spans="2:16" x14ac:dyDescent="0.2">
      <c r="B84" s="4">
        <v>7.95</v>
      </c>
      <c r="C84" s="4">
        <v>1.39338472236697</v>
      </c>
      <c r="D84" s="4">
        <v>85.637074069201404</v>
      </c>
      <c r="F84" s="4">
        <v>7.95</v>
      </c>
      <c r="G84" s="4">
        <v>2.09913131277523</v>
      </c>
      <c r="H84" s="4">
        <v>100.54712775018101</v>
      </c>
      <c r="J84" s="4">
        <v>7.95</v>
      </c>
      <c r="K84" s="4">
        <v>1.70045452239122</v>
      </c>
      <c r="L84" s="4">
        <v>111.693967239312</v>
      </c>
      <c r="N84" s="4">
        <v>7.95</v>
      </c>
      <c r="O84" s="4">
        <v>1.5042940983450099</v>
      </c>
      <c r="P84" s="4">
        <v>124.00373151036599</v>
      </c>
    </row>
    <row r="85" spans="2:16" x14ac:dyDescent="0.2">
      <c r="B85" s="4">
        <v>8.0500000000000007</v>
      </c>
      <c r="C85" s="4">
        <v>1.40835304036474</v>
      </c>
      <c r="D85" s="4">
        <v>88.387817392448298</v>
      </c>
      <c r="F85" s="4">
        <v>8.0500000000000007</v>
      </c>
      <c r="G85" s="4">
        <v>2.1328857919944602</v>
      </c>
      <c r="H85" s="4">
        <v>103.891847455206</v>
      </c>
      <c r="J85" s="4">
        <v>8.0500000000000007</v>
      </c>
      <c r="K85" s="4">
        <v>1.8434758273608101</v>
      </c>
      <c r="L85" s="4">
        <v>115.646633563533</v>
      </c>
      <c r="N85" s="4">
        <v>8.0500000000000007</v>
      </c>
      <c r="O85" s="4">
        <v>1.5694862199147599</v>
      </c>
      <c r="P85" s="4">
        <v>128.27311670671801</v>
      </c>
    </row>
    <row r="86" spans="2:16" x14ac:dyDescent="0.2">
      <c r="B86" s="4">
        <v>8.15</v>
      </c>
      <c r="C86" s="4">
        <v>1.2455900233252699</v>
      </c>
      <c r="D86" s="4">
        <v>90.881489277726601</v>
      </c>
      <c r="F86" s="4">
        <v>8.15</v>
      </c>
      <c r="G86" s="4">
        <v>1.8730030898196299</v>
      </c>
      <c r="H86" s="4">
        <v>106.902909015886</v>
      </c>
      <c r="J86" s="4">
        <v>8.15</v>
      </c>
      <c r="K86" s="4">
        <v>1.54566685283573</v>
      </c>
      <c r="L86" s="4">
        <v>119.043585792287</v>
      </c>
      <c r="N86" s="4">
        <v>8.15</v>
      </c>
      <c r="O86" s="4">
        <v>1.39543901829279</v>
      </c>
      <c r="P86" s="4">
        <v>132.16399241757</v>
      </c>
    </row>
    <row r="87" spans="2:16" x14ac:dyDescent="0.2">
      <c r="B87" s="4">
        <v>8.25</v>
      </c>
      <c r="C87" s="4">
        <v>1.21488383677351</v>
      </c>
      <c r="D87" s="4">
        <v>93.374029732929799</v>
      </c>
      <c r="F87" s="4">
        <v>8.25</v>
      </c>
      <c r="G87" s="4">
        <v>1.7942424992370301</v>
      </c>
      <c r="H87" s="4">
        <v>109.85881406950099</v>
      </c>
      <c r="J87" s="4">
        <v>8.25</v>
      </c>
      <c r="K87" s="4">
        <v>1.4725652831827001</v>
      </c>
      <c r="L87" s="4">
        <v>122.35987291440701</v>
      </c>
      <c r="N87" s="4">
        <v>8.25</v>
      </c>
      <c r="O87" s="4">
        <v>1.3117610057309801</v>
      </c>
      <c r="P87" s="4">
        <v>135.91196620744199</v>
      </c>
    </row>
    <row r="88" spans="2:16" x14ac:dyDescent="0.2">
      <c r="B88" s="4">
        <v>8.35</v>
      </c>
      <c r="C88" s="4">
        <v>1.23939406257354</v>
      </c>
      <c r="D88" s="4">
        <v>95.978765951848402</v>
      </c>
      <c r="F88" s="4">
        <v>8.35</v>
      </c>
      <c r="G88" s="4">
        <v>1.8058031215310599</v>
      </c>
      <c r="H88" s="4">
        <v>112.905837605074</v>
      </c>
      <c r="J88" s="4">
        <v>8.35</v>
      </c>
      <c r="K88" s="4">
        <v>1.4722499273346199</v>
      </c>
      <c r="L88" s="4">
        <v>125.756216349903</v>
      </c>
      <c r="N88" s="4">
        <v>8.35</v>
      </c>
      <c r="O88" s="4">
        <v>1.3031312015401799</v>
      </c>
      <c r="P88" s="4">
        <v>139.72613699120799</v>
      </c>
    </row>
    <row r="89" spans="2:16" x14ac:dyDescent="0.2">
      <c r="B89" s="4">
        <v>8.4499999999999993</v>
      </c>
      <c r="C89" s="4">
        <v>1.27253545524682</v>
      </c>
      <c r="D89" s="4">
        <v>98.717431916853002</v>
      </c>
      <c r="F89" s="4">
        <v>8.4499999999999993</v>
      </c>
      <c r="G89" s="4">
        <v>1.87627741530184</v>
      </c>
      <c r="H89" s="4">
        <v>116.14729703279301</v>
      </c>
      <c r="J89" s="4">
        <v>8.4499999999999993</v>
      </c>
      <c r="K89" s="4">
        <v>1.51185386478745</v>
      </c>
      <c r="L89" s="4">
        <v>129.328006392329</v>
      </c>
      <c r="N89" s="4">
        <v>8.4499999999999993</v>
      </c>
      <c r="O89" s="4">
        <v>1.32406070826942</v>
      </c>
      <c r="P89" s="4">
        <v>143.69479230413299</v>
      </c>
    </row>
    <row r="90" spans="2:16" x14ac:dyDescent="0.2">
      <c r="B90" s="4">
        <v>8.5500000000000007</v>
      </c>
      <c r="C90" s="4">
        <v>1.38992147700797</v>
      </c>
      <c r="D90" s="4">
        <v>101.77995000657801</v>
      </c>
      <c r="F90" s="4">
        <v>8.5500000000000007</v>
      </c>
      <c r="G90" s="4">
        <v>2.0463961458254598</v>
      </c>
      <c r="H90" s="4">
        <v>119.76468658911401</v>
      </c>
      <c r="J90" s="4">
        <v>8.5500000000000007</v>
      </c>
      <c r="K90" s="4">
        <v>1.6714337714137599</v>
      </c>
      <c r="L90" s="4">
        <v>133.37058387078301</v>
      </c>
      <c r="N90" s="4">
        <v>8.5500000000000007</v>
      </c>
      <c r="O90" s="4">
        <v>1.43192282483224</v>
      </c>
      <c r="P90" s="4">
        <v>148.08889950296199</v>
      </c>
    </row>
    <row r="91" spans="2:16" x14ac:dyDescent="0.2">
      <c r="B91" s="4">
        <v>8.65</v>
      </c>
      <c r="C91" s="4">
        <v>1.4994292326960901</v>
      </c>
      <c r="D91" s="4">
        <v>105.161610314432</v>
      </c>
      <c r="F91" s="4">
        <v>8.65</v>
      </c>
      <c r="G91" s="4">
        <v>2.2118117802407098</v>
      </c>
      <c r="H91" s="4">
        <v>123.768402342448</v>
      </c>
      <c r="J91" s="4">
        <v>8.65</v>
      </c>
      <c r="K91" s="4">
        <v>1.88616585249725</v>
      </c>
      <c r="L91" s="4">
        <v>138.040066206266</v>
      </c>
      <c r="N91" s="4">
        <v>8.65</v>
      </c>
      <c r="O91" s="4">
        <v>1.58023750055998</v>
      </c>
      <c r="P91" s="4">
        <v>153.052315775333</v>
      </c>
    </row>
    <row r="92" spans="2:16" x14ac:dyDescent="0.2">
      <c r="B92" s="4">
        <v>8.75</v>
      </c>
      <c r="C92" s="4">
        <v>1.4868634113788901</v>
      </c>
      <c r="D92" s="4">
        <v>108.593000920931</v>
      </c>
      <c r="F92" s="4">
        <v>8.75</v>
      </c>
      <c r="G92" s="4">
        <v>2.2325241468525299</v>
      </c>
      <c r="H92" s="4">
        <v>127.903144953526</v>
      </c>
      <c r="J92" s="4">
        <v>8.75</v>
      </c>
      <c r="K92" s="4">
        <v>1.8862196007085399</v>
      </c>
      <c r="L92" s="4">
        <v>142.818408386127</v>
      </c>
      <c r="N92" s="4">
        <v>8.75</v>
      </c>
      <c r="O92" s="4">
        <v>1.59893153343667</v>
      </c>
      <c r="P92" s="4">
        <v>158.19097870053801</v>
      </c>
    </row>
    <row r="93" spans="2:16" x14ac:dyDescent="0.2">
      <c r="B93" s="4">
        <v>8.85</v>
      </c>
      <c r="C93" s="4">
        <v>1.4222629199901899</v>
      </c>
      <c r="D93" s="4">
        <v>111.950690698592</v>
      </c>
      <c r="F93" s="4">
        <v>8.85</v>
      </c>
      <c r="G93" s="4">
        <v>2.14088953139921</v>
      </c>
      <c r="H93" s="4">
        <v>131.95821258722</v>
      </c>
      <c r="J93" s="4">
        <v>8.85</v>
      </c>
      <c r="K93" s="4">
        <v>1.76072298221629</v>
      </c>
      <c r="L93" s="4">
        <v>147.38100945532</v>
      </c>
      <c r="N93" s="4">
        <v>8.85</v>
      </c>
      <c r="O93" s="4">
        <v>1.5342682637296601</v>
      </c>
      <c r="P93" s="4">
        <v>163.235413525978</v>
      </c>
    </row>
    <row r="94" spans="2:16" x14ac:dyDescent="0.2">
      <c r="B94" s="4">
        <v>8.9499999999999993</v>
      </c>
      <c r="C94" s="4">
        <v>1.4939907840664499</v>
      </c>
      <c r="D94" s="4">
        <v>115.55766346533299</v>
      </c>
      <c r="F94" s="4">
        <v>8.9499999999999993</v>
      </c>
      <c r="G94" s="4">
        <v>2.23380849140925</v>
      </c>
      <c r="H94" s="4">
        <v>136.286756280649</v>
      </c>
      <c r="J94" s="4">
        <v>8.9499999999999993</v>
      </c>
      <c r="K94" s="4">
        <v>1.93865557390244</v>
      </c>
      <c r="L94" s="4">
        <v>152.519300648745</v>
      </c>
      <c r="N94" s="4">
        <v>8.9499999999999993</v>
      </c>
      <c r="O94" s="4">
        <v>1.60194864173388</v>
      </c>
      <c r="P94" s="4">
        <v>168.621968147827</v>
      </c>
    </row>
    <row r="95" spans="2:16" x14ac:dyDescent="0.2">
      <c r="B95" s="4">
        <v>9.0500000000000007</v>
      </c>
      <c r="C95" s="4">
        <v>1.38090928603982</v>
      </c>
      <c r="D95" s="4">
        <v>118.966662281278</v>
      </c>
      <c r="F95" s="4">
        <v>9.0500000000000007</v>
      </c>
      <c r="G95" s="4">
        <v>2.0884043394826599</v>
      </c>
      <c r="H95" s="4">
        <v>140.424802018695</v>
      </c>
      <c r="J95" s="4">
        <v>9.0500000000000007</v>
      </c>
      <c r="K95" s="4">
        <v>1.80816981133447</v>
      </c>
      <c r="L95" s="4">
        <v>157.419173182657</v>
      </c>
      <c r="N95" s="4">
        <v>9.0500000000000007</v>
      </c>
      <c r="O95" s="4">
        <v>1.5583354843456401</v>
      </c>
      <c r="P95" s="4">
        <v>173.97968565756599</v>
      </c>
    </row>
    <row r="96" spans="2:16" x14ac:dyDescent="0.2">
      <c r="B96" s="4">
        <v>9.15</v>
      </c>
      <c r="C96" s="4">
        <v>1.2266895600360801</v>
      </c>
      <c r="D96" s="4">
        <v>122.06207078016</v>
      </c>
      <c r="F96" s="4">
        <v>9.15</v>
      </c>
      <c r="G96" s="4">
        <v>1.84309685856834</v>
      </c>
      <c r="H96" s="4">
        <v>144.158137468061</v>
      </c>
      <c r="J96" s="4">
        <v>9.15</v>
      </c>
      <c r="K96" s="4">
        <v>1.5238668433645299</v>
      </c>
      <c r="L96" s="4">
        <v>161.64027928390601</v>
      </c>
      <c r="N96" s="4">
        <v>9.15</v>
      </c>
      <c r="O96" s="4">
        <v>1.3566048269834301</v>
      </c>
      <c r="P96" s="4">
        <v>178.747496156544</v>
      </c>
    </row>
    <row r="97" spans="2:16" x14ac:dyDescent="0.2">
      <c r="B97" s="4">
        <v>9.25</v>
      </c>
      <c r="C97" s="4">
        <v>1.2350354719765999</v>
      </c>
      <c r="D97" s="4">
        <v>125.247256939876</v>
      </c>
      <c r="F97" s="4">
        <v>9.25</v>
      </c>
      <c r="G97" s="4">
        <v>1.8172756138644699</v>
      </c>
      <c r="H97" s="4">
        <v>147.91958864325201</v>
      </c>
      <c r="J97" s="4">
        <v>9.25</v>
      </c>
      <c r="K97" s="4">
        <v>1.4838334839198399</v>
      </c>
      <c r="L97" s="4">
        <v>165.841066910183</v>
      </c>
      <c r="N97" s="4">
        <v>9.25</v>
      </c>
      <c r="O97" s="4">
        <v>1.3039166895171901</v>
      </c>
      <c r="P97" s="4">
        <v>183.43097452124701</v>
      </c>
    </row>
    <row r="98" spans="2:16" x14ac:dyDescent="0.2">
      <c r="B98" s="4">
        <v>9.35</v>
      </c>
      <c r="C98" s="4">
        <v>1.29636081142702</v>
      </c>
      <c r="D98" s="4">
        <v>128.663412708854</v>
      </c>
      <c r="F98" s="4">
        <v>9.35</v>
      </c>
      <c r="G98" s="4">
        <v>1.8790863420175199</v>
      </c>
      <c r="H98" s="4">
        <v>151.892947792184</v>
      </c>
      <c r="J98" s="4">
        <v>9.35</v>
      </c>
      <c r="K98" s="4">
        <v>1.5817452387639399</v>
      </c>
      <c r="L98" s="4">
        <v>170.416528736944</v>
      </c>
      <c r="N98" s="4">
        <v>9.35</v>
      </c>
      <c r="O98" s="4">
        <v>1.3466327414146999</v>
      </c>
      <c r="P98" s="4">
        <v>188.37300177619801</v>
      </c>
    </row>
    <row r="99" spans="2:16" x14ac:dyDescent="0.2">
      <c r="B99" s="4">
        <v>9.4499999999999993</v>
      </c>
      <c r="C99" s="4">
        <v>1.2749978716481101</v>
      </c>
      <c r="D99" s="4">
        <v>132.095434811209</v>
      </c>
      <c r="F99" s="4">
        <v>9.4499999999999993</v>
      </c>
      <c r="G99" s="4">
        <v>1.8945137372506999</v>
      </c>
      <c r="H99" s="4">
        <v>155.98553480080199</v>
      </c>
      <c r="J99" s="4">
        <v>9.4499999999999993</v>
      </c>
      <c r="K99" s="4">
        <v>1.63818327518374</v>
      </c>
      <c r="L99" s="4">
        <v>175.25689172992401</v>
      </c>
      <c r="N99" s="4">
        <v>9.4499999999999993</v>
      </c>
      <c r="O99" s="4">
        <v>1.3912324304158601</v>
      </c>
      <c r="P99" s="4">
        <v>193.58842933265601</v>
      </c>
    </row>
    <row r="100" spans="2:16" x14ac:dyDescent="0.2">
      <c r="B100" s="4">
        <v>9.5500000000000007</v>
      </c>
      <c r="C100" s="4">
        <v>1.21553330438786</v>
      </c>
      <c r="D100" s="4">
        <v>135.436968819892</v>
      </c>
      <c r="F100" s="4">
        <v>9.5500000000000007</v>
      </c>
      <c r="G100" s="4">
        <v>1.79641923277108</v>
      </c>
      <c r="H100" s="4">
        <v>159.94872852888099</v>
      </c>
      <c r="J100" s="4">
        <v>9.5500000000000007</v>
      </c>
      <c r="K100" s="4">
        <v>1.5084807820138899</v>
      </c>
      <c r="L100" s="4">
        <v>179.80895306584401</v>
      </c>
      <c r="N100" s="4">
        <v>9.5500000000000007</v>
      </c>
      <c r="O100" s="4">
        <v>1.3300635436966499</v>
      </c>
      <c r="P100" s="4">
        <v>198.68071704703101</v>
      </c>
    </row>
    <row r="101" spans="2:16" x14ac:dyDescent="0.2">
      <c r="B101" s="4">
        <v>9.65</v>
      </c>
      <c r="C101" s="4">
        <v>1.21166702952392</v>
      </c>
      <c r="D101" s="4">
        <v>138.83812656229401</v>
      </c>
      <c r="F101" s="4">
        <v>9.65</v>
      </c>
      <c r="G101" s="4">
        <v>1.7754138653230001</v>
      </c>
      <c r="H101" s="4">
        <v>163.948567710399</v>
      </c>
      <c r="J101" s="4">
        <v>9.65</v>
      </c>
      <c r="K101" s="4">
        <v>1.4879672074699799</v>
      </c>
      <c r="L101" s="4">
        <v>184.39362289062601</v>
      </c>
      <c r="N101" s="4">
        <v>9.65</v>
      </c>
      <c r="O101" s="4">
        <v>1.2884196402641299</v>
      </c>
      <c r="P101" s="4">
        <v>203.71721121841199</v>
      </c>
    </row>
    <row r="102" spans="2:16" x14ac:dyDescent="0.2">
      <c r="B102" s="4">
        <v>9.75</v>
      </c>
      <c r="C102" s="4">
        <v>1.2153912261792901</v>
      </c>
      <c r="D102" s="4">
        <v>142.320720957768</v>
      </c>
      <c r="F102" s="4">
        <v>9.75</v>
      </c>
      <c r="G102" s="4">
        <v>1.80414056381145</v>
      </c>
      <c r="H102" s="4">
        <v>168.09702221305201</v>
      </c>
      <c r="J102" s="4">
        <v>9.75</v>
      </c>
      <c r="K102" s="4">
        <v>1.48444917918981</v>
      </c>
      <c r="L102" s="4">
        <v>189.06249643285199</v>
      </c>
      <c r="N102" s="4">
        <v>9.75</v>
      </c>
      <c r="O102" s="4">
        <v>1.2926600872055001</v>
      </c>
      <c r="P102" s="4">
        <v>208.875516814185</v>
      </c>
    </row>
    <row r="103" spans="2:16" x14ac:dyDescent="0.2">
      <c r="B103" s="4">
        <v>9.85</v>
      </c>
      <c r="C103" s="4">
        <v>1.2679299711818599</v>
      </c>
      <c r="D103" s="4">
        <v>146.02865412445701</v>
      </c>
      <c r="F103" s="4">
        <v>9.85</v>
      </c>
      <c r="G103" s="4">
        <v>1.8860028578021699</v>
      </c>
      <c r="H103" s="4">
        <v>172.52280818693001</v>
      </c>
      <c r="J103" s="4">
        <v>9.85</v>
      </c>
      <c r="K103" s="4">
        <v>1.54970923940167</v>
      </c>
      <c r="L103" s="4">
        <v>194.03725053745001</v>
      </c>
      <c r="N103" s="4">
        <v>9.85</v>
      </c>
      <c r="O103" s="4">
        <v>1.3360730188418899</v>
      </c>
      <c r="P103" s="4">
        <v>214.317118676955</v>
      </c>
    </row>
    <row r="104" spans="2:16" x14ac:dyDescent="0.2">
      <c r="B104" s="4">
        <v>9.9499999999999993</v>
      </c>
      <c r="C104" s="4">
        <v>1.3527964045566201</v>
      </c>
      <c r="D104" s="4">
        <v>150.065622944349</v>
      </c>
      <c r="F104" s="4">
        <v>9.9499999999999993</v>
      </c>
      <c r="G104" s="4">
        <v>2.0093240301366802</v>
      </c>
      <c r="H104" s="4">
        <v>177.334899197494</v>
      </c>
      <c r="J104" s="4">
        <v>9.9499999999999993</v>
      </c>
      <c r="K104" s="4">
        <v>1.7095160618768901</v>
      </c>
      <c r="L104" s="4">
        <v>199.637121168883</v>
      </c>
      <c r="N104" s="4">
        <v>9.9499999999999993</v>
      </c>
      <c r="O104" s="4">
        <v>1.43942118620829</v>
      </c>
      <c r="P104" s="4">
        <v>220.299117870949</v>
      </c>
    </row>
    <row r="105" spans="2:16" x14ac:dyDescent="0.2">
      <c r="B105" s="4">
        <v>10.050000000000001</v>
      </c>
      <c r="C105" s="4">
        <v>1.3415968537912799</v>
      </c>
      <c r="D105" s="4">
        <v>154.149927641099</v>
      </c>
      <c r="F105" s="4">
        <v>10.050000000000001</v>
      </c>
      <c r="G105" s="4">
        <v>2.01511721610545</v>
      </c>
      <c r="H105" s="4">
        <v>182.25916533092101</v>
      </c>
      <c r="J105" s="4">
        <v>10.050000000000001</v>
      </c>
      <c r="K105" s="4">
        <v>1.75681461076</v>
      </c>
      <c r="L105" s="4">
        <v>205.50809504784701</v>
      </c>
      <c r="N105" s="4">
        <v>10.050000000000001</v>
      </c>
      <c r="O105" s="4">
        <v>1.49252780571273</v>
      </c>
      <c r="P105" s="4">
        <v>226.62705792796601</v>
      </c>
    </row>
  </sheetData>
  <mergeCells count="7">
    <mergeCell ref="R39:X42"/>
    <mergeCell ref="Z39:AF43"/>
    <mergeCell ref="R35:AF36"/>
    <mergeCell ref="B3:D3"/>
    <mergeCell ref="F3:H3"/>
    <mergeCell ref="J3:L3"/>
    <mergeCell ref="N3:P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71733-12B0-A04B-B9BB-30DEF04CABB1}">
  <dimension ref="A1:AD204"/>
  <sheetViews>
    <sheetView topLeftCell="M1" zoomScale="90" zoomScaleNormal="90" workbookViewId="0">
      <selection activeCell="N3" sqref="N3"/>
    </sheetView>
  </sheetViews>
  <sheetFormatPr baseColWidth="10" defaultColWidth="10.83203125" defaultRowHeight="16" x14ac:dyDescent="0.2"/>
  <cols>
    <col min="1" max="1" width="10.83203125" style="4"/>
    <col min="2" max="2" width="12.33203125" style="4" bestFit="1" customWidth="1"/>
    <col min="3" max="4" width="10.83203125" style="4"/>
    <col min="5" max="5" width="12.33203125" style="4" bestFit="1" customWidth="1"/>
    <col min="6" max="7" width="10.83203125" style="4"/>
    <col min="8" max="8" width="12.33203125" style="4" bestFit="1" customWidth="1"/>
    <col min="9" max="10" width="10.83203125" style="4"/>
    <col min="11" max="11" width="12.5" style="4" bestFit="1" customWidth="1"/>
    <col min="12" max="15" width="10.83203125" style="4"/>
    <col min="16" max="16" width="11.83203125" style="4" customWidth="1"/>
    <col min="17" max="20" width="10.83203125" style="4"/>
    <col min="21" max="21" width="15.83203125" style="4" customWidth="1"/>
    <col min="22" max="16384" width="10.83203125" style="4"/>
  </cols>
  <sheetData>
    <row r="1" spans="1:14" x14ac:dyDescent="0.2">
      <c r="A1" s="4" t="s">
        <v>141</v>
      </c>
    </row>
    <row r="3" spans="1:14" x14ac:dyDescent="0.2">
      <c r="B3" s="70" t="s">
        <v>3</v>
      </c>
      <c r="C3" s="70"/>
      <c r="E3" s="70" t="s">
        <v>4</v>
      </c>
      <c r="F3" s="70"/>
      <c r="H3" s="70" t="s">
        <v>5</v>
      </c>
      <c r="I3" s="70"/>
      <c r="K3" s="70" t="s">
        <v>6</v>
      </c>
      <c r="L3" s="70"/>
      <c r="N3" s="38" t="s">
        <v>142</v>
      </c>
    </row>
    <row r="4" spans="1:14" x14ac:dyDescent="0.2">
      <c r="B4" s="36" t="s">
        <v>143</v>
      </c>
      <c r="C4" s="36" t="s">
        <v>144</v>
      </c>
      <c r="E4" s="36" t="s">
        <v>143</v>
      </c>
      <c r="F4" s="36" t="s">
        <v>144</v>
      </c>
      <c r="H4" s="36" t="s">
        <v>143</v>
      </c>
      <c r="I4" s="36" t="s">
        <v>144</v>
      </c>
      <c r="K4" s="36" t="s">
        <v>143</v>
      </c>
      <c r="L4" s="36" t="s">
        <v>144</v>
      </c>
      <c r="N4" s="10" t="s">
        <v>145</v>
      </c>
    </row>
    <row r="5" spans="1:14" x14ac:dyDescent="0.2">
      <c r="B5" s="4">
        <v>0.105</v>
      </c>
      <c r="C5" s="4">
        <v>0</v>
      </c>
      <c r="E5" s="4">
        <v>0.105</v>
      </c>
      <c r="F5" s="4">
        <v>0</v>
      </c>
      <c r="H5" s="33">
        <v>0.105</v>
      </c>
      <c r="I5" s="12">
        <v>0</v>
      </c>
      <c r="K5" s="4">
        <v>0.1125</v>
      </c>
      <c r="L5" s="4">
        <v>0</v>
      </c>
    </row>
    <row r="6" spans="1:14" x14ac:dyDescent="0.2">
      <c r="B6" s="4">
        <v>0.17499999999999999</v>
      </c>
      <c r="C6" s="4">
        <v>0</v>
      </c>
      <c r="E6" s="4">
        <v>0.17499999999999999</v>
      </c>
      <c r="F6" s="4">
        <v>0</v>
      </c>
      <c r="H6" s="33">
        <v>0.17499999999999999</v>
      </c>
      <c r="I6" s="12">
        <v>0</v>
      </c>
      <c r="K6" s="4">
        <v>0.1875</v>
      </c>
      <c r="L6" s="4">
        <v>0</v>
      </c>
    </row>
    <row r="7" spans="1:14" x14ac:dyDescent="0.2">
      <c r="B7" s="4">
        <v>0.245</v>
      </c>
      <c r="C7" s="4">
        <v>0</v>
      </c>
      <c r="E7" s="4">
        <v>0.245</v>
      </c>
      <c r="F7" s="4">
        <v>0</v>
      </c>
      <c r="H7" s="33">
        <v>0.245</v>
      </c>
      <c r="I7" s="12">
        <v>0</v>
      </c>
      <c r="K7" s="4">
        <v>0.26250000000000001</v>
      </c>
      <c r="L7" s="4">
        <v>0</v>
      </c>
    </row>
    <row r="8" spans="1:14" x14ac:dyDescent="0.2">
      <c r="B8" s="4">
        <v>0.315</v>
      </c>
      <c r="C8" s="4">
        <v>0</v>
      </c>
      <c r="E8" s="4">
        <v>0.315</v>
      </c>
      <c r="F8" s="4">
        <v>0</v>
      </c>
      <c r="H8" s="33">
        <v>0.315</v>
      </c>
      <c r="I8" s="12">
        <v>0</v>
      </c>
      <c r="K8" s="4">
        <v>0.33750000000000002</v>
      </c>
      <c r="L8" s="4">
        <v>0</v>
      </c>
    </row>
    <row r="9" spans="1:14" x14ac:dyDescent="0.2">
      <c r="B9" s="4">
        <v>0.38500000000000001</v>
      </c>
      <c r="C9" s="4">
        <v>0</v>
      </c>
      <c r="E9" s="4">
        <v>0.38500000000000001</v>
      </c>
      <c r="F9" s="4">
        <v>0</v>
      </c>
      <c r="H9" s="33">
        <v>0.38500000000000001</v>
      </c>
      <c r="I9" s="12">
        <v>0</v>
      </c>
      <c r="K9" s="4">
        <v>0.41249999999999998</v>
      </c>
      <c r="L9" s="4">
        <v>0</v>
      </c>
    </row>
    <row r="10" spans="1:14" x14ac:dyDescent="0.2">
      <c r="B10" s="4">
        <v>0.45500000000000002</v>
      </c>
      <c r="C10" s="4">
        <v>0</v>
      </c>
      <c r="E10" s="4">
        <v>0.45500000000000002</v>
      </c>
      <c r="F10" s="4">
        <v>0</v>
      </c>
      <c r="H10" s="33">
        <v>0.45500000000000002</v>
      </c>
      <c r="I10" s="12">
        <v>0</v>
      </c>
      <c r="K10" s="4">
        <v>0.48749999999999999</v>
      </c>
      <c r="L10" s="4">
        <v>0</v>
      </c>
      <c r="N10" s="10" t="s">
        <v>146</v>
      </c>
    </row>
    <row r="11" spans="1:14" x14ac:dyDescent="0.2">
      <c r="B11" s="4">
        <v>0.52500000000000002</v>
      </c>
      <c r="C11" s="4">
        <v>0</v>
      </c>
      <c r="E11" s="4">
        <v>0.52500000000000002</v>
      </c>
      <c r="F11" s="4">
        <v>0</v>
      </c>
      <c r="H11" s="33">
        <v>0.52500000000000002</v>
      </c>
      <c r="I11" s="12">
        <v>0</v>
      </c>
      <c r="K11" s="4">
        <v>0.5625</v>
      </c>
      <c r="L11" s="4">
        <v>0</v>
      </c>
    </row>
    <row r="12" spans="1:14" x14ac:dyDescent="0.2">
      <c r="B12" s="4">
        <v>0.59499999999999997</v>
      </c>
      <c r="C12" s="4">
        <v>0</v>
      </c>
      <c r="E12" s="4">
        <v>0.59499999999999997</v>
      </c>
      <c r="F12" s="4">
        <v>0</v>
      </c>
      <c r="H12" s="33">
        <v>0.59499999999999997</v>
      </c>
      <c r="I12" s="12">
        <v>0</v>
      </c>
      <c r="K12" s="4">
        <v>0.63749999999999996</v>
      </c>
      <c r="L12" s="4">
        <v>0</v>
      </c>
    </row>
    <row r="13" spans="1:14" x14ac:dyDescent="0.2">
      <c r="B13" s="4">
        <v>0.66500000000000004</v>
      </c>
      <c r="C13" s="4">
        <v>0</v>
      </c>
      <c r="E13" s="4">
        <v>0.66500000000000004</v>
      </c>
      <c r="F13" s="4">
        <v>0</v>
      </c>
      <c r="H13" s="33">
        <v>0.66500000000000004</v>
      </c>
      <c r="I13" s="12">
        <v>0</v>
      </c>
      <c r="K13" s="4">
        <v>0.71250000000000002</v>
      </c>
      <c r="L13" s="4">
        <v>0</v>
      </c>
    </row>
    <row r="14" spans="1:14" x14ac:dyDescent="0.2">
      <c r="B14" s="4">
        <v>0.73499999999999999</v>
      </c>
      <c r="C14" s="4">
        <v>0</v>
      </c>
      <c r="E14" s="4">
        <v>0.73499999999999999</v>
      </c>
      <c r="F14" s="4">
        <v>0</v>
      </c>
      <c r="H14" s="33">
        <v>0.73499999999999999</v>
      </c>
      <c r="I14" s="12">
        <v>0</v>
      </c>
      <c r="K14" s="4">
        <v>0.78749999999999998</v>
      </c>
      <c r="L14" s="4">
        <v>0</v>
      </c>
    </row>
    <row r="15" spans="1:14" x14ac:dyDescent="0.2">
      <c r="B15" s="4">
        <v>0.80500000000000005</v>
      </c>
      <c r="C15" s="4">
        <v>0</v>
      </c>
      <c r="E15" s="4">
        <v>0.80500000000000005</v>
      </c>
      <c r="F15" s="4">
        <v>0</v>
      </c>
      <c r="H15" s="33">
        <v>0.80500000000000005</v>
      </c>
      <c r="I15" s="12">
        <v>0</v>
      </c>
      <c r="K15" s="4">
        <v>0.86250000000000004</v>
      </c>
      <c r="L15" s="4">
        <v>0</v>
      </c>
    </row>
    <row r="16" spans="1:14" x14ac:dyDescent="0.2">
      <c r="B16" s="4">
        <v>0.875</v>
      </c>
      <c r="C16" s="4">
        <v>0</v>
      </c>
      <c r="E16" s="4">
        <v>0.875</v>
      </c>
      <c r="F16" s="4">
        <v>0</v>
      </c>
      <c r="H16" s="33">
        <v>0.875</v>
      </c>
      <c r="I16" s="12">
        <v>0</v>
      </c>
      <c r="K16" s="4">
        <v>0.9375</v>
      </c>
      <c r="L16" s="4">
        <v>0</v>
      </c>
    </row>
    <row r="17" spans="2:12" x14ac:dyDescent="0.2">
      <c r="B17" s="4">
        <v>0.94499999999999995</v>
      </c>
      <c r="C17" s="4">
        <v>0</v>
      </c>
      <c r="E17" s="4">
        <v>0.94499999999999995</v>
      </c>
      <c r="F17" s="4">
        <v>0</v>
      </c>
      <c r="H17" s="33">
        <v>0.94499999999999995</v>
      </c>
      <c r="I17" s="12">
        <v>0</v>
      </c>
      <c r="K17" s="4">
        <v>1.0125</v>
      </c>
      <c r="L17" s="4">
        <v>63</v>
      </c>
    </row>
    <row r="18" spans="2:12" x14ac:dyDescent="0.2">
      <c r="B18" s="4">
        <v>1.0149999999999999</v>
      </c>
      <c r="C18" s="4">
        <v>279</v>
      </c>
      <c r="E18" s="4">
        <v>1.0149999999999999</v>
      </c>
      <c r="F18" s="4">
        <v>115</v>
      </c>
      <c r="H18" s="33">
        <v>1.0149999999999999</v>
      </c>
      <c r="I18" s="12">
        <v>100</v>
      </c>
      <c r="K18" s="4">
        <v>1.0874999999999999</v>
      </c>
      <c r="L18" s="4">
        <v>0</v>
      </c>
    </row>
    <row r="19" spans="2:12" x14ac:dyDescent="0.2">
      <c r="B19" s="4">
        <v>1.085</v>
      </c>
      <c r="C19" s="4">
        <v>0</v>
      </c>
      <c r="E19" s="4">
        <v>1.085</v>
      </c>
      <c r="F19" s="4">
        <v>0</v>
      </c>
      <c r="H19" s="33">
        <v>1.085</v>
      </c>
      <c r="I19" s="12">
        <v>0</v>
      </c>
      <c r="K19" s="4">
        <v>1.1625000000000001</v>
      </c>
      <c r="L19" s="4">
        <v>0</v>
      </c>
    </row>
    <row r="20" spans="2:12" x14ac:dyDescent="0.2">
      <c r="B20" s="4">
        <v>1.155</v>
      </c>
      <c r="C20" s="4">
        <v>0</v>
      </c>
      <c r="E20" s="4">
        <v>1.155</v>
      </c>
      <c r="F20" s="4">
        <v>0</v>
      </c>
      <c r="H20" s="33">
        <v>1.155</v>
      </c>
      <c r="I20" s="12">
        <v>0</v>
      </c>
      <c r="K20" s="4">
        <v>1.2375</v>
      </c>
      <c r="L20" s="4">
        <v>0</v>
      </c>
    </row>
    <row r="21" spans="2:12" x14ac:dyDescent="0.2">
      <c r="B21" s="4">
        <v>1.2250000000000001</v>
      </c>
      <c r="C21" s="4">
        <v>0</v>
      </c>
      <c r="E21" s="4">
        <v>1.2250000000000001</v>
      </c>
      <c r="F21" s="4">
        <v>0</v>
      </c>
      <c r="H21" s="33">
        <v>1.2250000000000001</v>
      </c>
      <c r="I21" s="12">
        <v>0</v>
      </c>
      <c r="K21" s="4">
        <v>1.3125</v>
      </c>
      <c r="L21" s="4">
        <v>0</v>
      </c>
    </row>
    <row r="22" spans="2:12" x14ac:dyDescent="0.2">
      <c r="B22" s="4">
        <v>1.2949999999999999</v>
      </c>
      <c r="C22" s="4">
        <v>0</v>
      </c>
      <c r="E22" s="4">
        <v>1.2949999999999999</v>
      </c>
      <c r="F22" s="4">
        <v>0</v>
      </c>
      <c r="H22" s="33">
        <v>1.2949999999999999</v>
      </c>
      <c r="I22" s="12">
        <v>0</v>
      </c>
      <c r="K22" s="4">
        <v>1.3875</v>
      </c>
      <c r="L22" s="4">
        <v>0</v>
      </c>
    </row>
    <row r="23" spans="2:12" x14ac:dyDescent="0.2">
      <c r="B23" s="4">
        <v>1.365</v>
      </c>
      <c r="C23" s="4">
        <v>0</v>
      </c>
      <c r="E23" s="4">
        <v>1.365</v>
      </c>
      <c r="F23" s="4">
        <v>0</v>
      </c>
      <c r="H23" s="33">
        <v>1.365</v>
      </c>
      <c r="I23" s="12">
        <v>0</v>
      </c>
      <c r="K23" s="4">
        <v>1.4624999999999999</v>
      </c>
      <c r="L23" s="4">
        <v>0</v>
      </c>
    </row>
    <row r="24" spans="2:12" x14ac:dyDescent="0.2">
      <c r="B24" s="4">
        <v>1.4350000000000001</v>
      </c>
      <c r="C24" s="4">
        <v>0</v>
      </c>
      <c r="E24" s="4">
        <v>1.4350000000000001</v>
      </c>
      <c r="F24" s="4">
        <v>0</v>
      </c>
      <c r="H24" s="33">
        <v>1.4350000000000001</v>
      </c>
      <c r="I24" s="12">
        <v>0</v>
      </c>
      <c r="K24" s="4">
        <v>1.5375000000000001</v>
      </c>
      <c r="L24" s="4">
        <v>0</v>
      </c>
    </row>
    <row r="25" spans="2:12" x14ac:dyDescent="0.2">
      <c r="B25" s="4">
        <v>1.5049999999999999</v>
      </c>
      <c r="C25" s="4">
        <v>0</v>
      </c>
      <c r="E25" s="4">
        <v>1.5049999999999999</v>
      </c>
      <c r="F25" s="4">
        <v>0</v>
      </c>
      <c r="H25" s="33">
        <v>1.5049999999999999</v>
      </c>
      <c r="I25" s="12">
        <v>0</v>
      </c>
      <c r="K25" s="4">
        <v>1.6125</v>
      </c>
      <c r="L25" s="4">
        <v>0</v>
      </c>
    </row>
    <row r="26" spans="2:12" x14ac:dyDescent="0.2">
      <c r="B26" s="4">
        <v>1.575</v>
      </c>
      <c r="C26" s="4">
        <v>0</v>
      </c>
      <c r="E26" s="4">
        <v>1.575</v>
      </c>
      <c r="F26" s="4">
        <v>0</v>
      </c>
      <c r="H26" s="33">
        <v>1.575</v>
      </c>
      <c r="I26" s="12">
        <v>0</v>
      </c>
      <c r="K26" s="4">
        <v>1.6875</v>
      </c>
      <c r="L26" s="4">
        <v>0</v>
      </c>
    </row>
    <row r="27" spans="2:12" x14ac:dyDescent="0.2">
      <c r="B27" s="4">
        <v>1.645</v>
      </c>
      <c r="C27" s="4">
        <v>0</v>
      </c>
      <c r="E27" s="4">
        <v>1.645</v>
      </c>
      <c r="F27" s="4">
        <v>0</v>
      </c>
      <c r="H27" s="33">
        <v>1.645</v>
      </c>
      <c r="I27" s="12">
        <v>0</v>
      </c>
      <c r="K27" s="4">
        <v>1.7625</v>
      </c>
      <c r="L27" s="4">
        <v>0</v>
      </c>
    </row>
    <row r="28" spans="2:12" x14ac:dyDescent="0.2">
      <c r="B28" s="4">
        <v>1.7150000000000001</v>
      </c>
      <c r="C28" s="4">
        <v>0</v>
      </c>
      <c r="E28" s="4">
        <v>1.7150000000000001</v>
      </c>
      <c r="F28" s="4">
        <v>0</v>
      </c>
      <c r="H28" s="33">
        <v>1.7150000000000001</v>
      </c>
      <c r="I28" s="12">
        <v>0</v>
      </c>
      <c r="K28" s="4">
        <v>1.8374999999999999</v>
      </c>
      <c r="L28" s="4">
        <v>0</v>
      </c>
    </row>
    <row r="29" spans="2:12" x14ac:dyDescent="0.2">
      <c r="B29" s="4">
        <v>1.7849999999999999</v>
      </c>
      <c r="C29" s="4">
        <v>0</v>
      </c>
      <c r="E29" s="4">
        <v>1.7849999999999999</v>
      </c>
      <c r="F29" s="4">
        <v>0</v>
      </c>
      <c r="H29" s="33">
        <v>1.7849999999999999</v>
      </c>
      <c r="I29" s="12">
        <v>0</v>
      </c>
      <c r="K29" s="4">
        <v>1.9125000000000001</v>
      </c>
      <c r="L29" s="4">
        <v>0</v>
      </c>
    </row>
    <row r="30" spans="2:12" x14ac:dyDescent="0.2">
      <c r="B30" s="4">
        <v>1.855</v>
      </c>
      <c r="C30" s="4">
        <v>0</v>
      </c>
      <c r="E30" s="4">
        <v>1.855</v>
      </c>
      <c r="F30" s="4">
        <v>0</v>
      </c>
      <c r="H30" s="33">
        <v>1.855</v>
      </c>
      <c r="I30" s="12">
        <v>0</v>
      </c>
      <c r="K30" s="4">
        <v>1.9875</v>
      </c>
      <c r="L30" s="4">
        <v>145</v>
      </c>
    </row>
    <row r="31" spans="2:12" x14ac:dyDescent="0.2">
      <c r="B31" s="4">
        <v>1.925</v>
      </c>
      <c r="C31" s="4">
        <v>0</v>
      </c>
      <c r="E31" s="4">
        <v>1.925</v>
      </c>
      <c r="F31" s="4">
        <v>0</v>
      </c>
      <c r="H31" s="33">
        <v>1.925</v>
      </c>
      <c r="I31" s="12">
        <v>0</v>
      </c>
      <c r="K31" s="4">
        <v>2.0625</v>
      </c>
      <c r="L31" s="4">
        <v>0</v>
      </c>
    </row>
    <row r="32" spans="2:12" x14ac:dyDescent="0.2">
      <c r="B32" s="4">
        <v>1.9950000000000001</v>
      </c>
      <c r="C32" s="4">
        <v>394</v>
      </c>
      <c r="E32" s="4">
        <v>1.9950000000000001</v>
      </c>
      <c r="F32" s="4">
        <v>219</v>
      </c>
      <c r="H32" s="33">
        <v>1.9950000000000001</v>
      </c>
      <c r="I32" s="12">
        <v>148</v>
      </c>
      <c r="K32" s="4">
        <v>2.1375000000000002</v>
      </c>
      <c r="L32" s="4">
        <v>0</v>
      </c>
    </row>
    <row r="33" spans="2:30" x14ac:dyDescent="0.2">
      <c r="B33" s="4">
        <v>2.0649999999999999</v>
      </c>
      <c r="C33" s="4">
        <v>0</v>
      </c>
      <c r="E33" s="4">
        <v>2.0649999999999999</v>
      </c>
      <c r="F33" s="4">
        <v>0</v>
      </c>
      <c r="H33" s="33">
        <v>2.0649999999999999</v>
      </c>
      <c r="I33" s="12">
        <v>0</v>
      </c>
      <c r="K33" s="4">
        <v>2.2124999999999999</v>
      </c>
      <c r="L33" s="4">
        <v>0</v>
      </c>
    </row>
    <row r="34" spans="2:30" x14ac:dyDescent="0.2">
      <c r="B34" s="4">
        <v>2.1349999999999998</v>
      </c>
      <c r="C34" s="4">
        <v>0</v>
      </c>
      <c r="E34" s="4">
        <v>2.1349999999999998</v>
      </c>
      <c r="F34" s="4">
        <v>0</v>
      </c>
      <c r="H34" s="33">
        <v>2.1349999999999998</v>
      </c>
      <c r="I34" s="12">
        <v>0</v>
      </c>
      <c r="K34" s="4">
        <v>2.2875000000000001</v>
      </c>
      <c r="L34" s="4">
        <v>0</v>
      </c>
      <c r="P34" s="52" t="s">
        <v>203</v>
      </c>
      <c r="Q34" s="52"/>
      <c r="R34" s="52"/>
      <c r="S34" s="52"/>
      <c r="T34" s="52"/>
      <c r="U34" s="52"/>
      <c r="V34" s="52"/>
      <c r="W34" s="52"/>
      <c r="X34" s="52"/>
      <c r="Y34" s="52"/>
      <c r="Z34" s="52"/>
      <c r="AA34" s="52"/>
      <c r="AB34" s="52"/>
      <c r="AC34" s="52"/>
      <c r="AD34" s="52"/>
    </row>
    <row r="35" spans="2:30" x14ac:dyDescent="0.2">
      <c r="B35" s="4">
        <v>2.2050000000000001</v>
      </c>
      <c r="C35" s="4">
        <v>0</v>
      </c>
      <c r="E35" s="4">
        <v>2.2050000000000001</v>
      </c>
      <c r="F35" s="4">
        <v>0</v>
      </c>
      <c r="H35" s="33">
        <v>2.2050000000000001</v>
      </c>
      <c r="I35" s="12">
        <v>0</v>
      </c>
      <c r="K35" s="4">
        <v>2.3624999999999998</v>
      </c>
      <c r="L35" s="4">
        <v>0</v>
      </c>
      <c r="P35" s="52"/>
      <c r="Q35" s="52"/>
      <c r="R35" s="52"/>
      <c r="S35" s="52"/>
      <c r="T35" s="52"/>
      <c r="U35" s="52"/>
      <c r="V35" s="52"/>
      <c r="W35" s="52"/>
      <c r="X35" s="52"/>
      <c r="Y35" s="52"/>
      <c r="Z35" s="52"/>
      <c r="AA35" s="52"/>
      <c r="AB35" s="52"/>
      <c r="AC35" s="52"/>
      <c r="AD35" s="52"/>
    </row>
    <row r="36" spans="2:30" x14ac:dyDescent="0.2">
      <c r="B36" s="4">
        <v>2.2749999999999999</v>
      </c>
      <c r="C36" s="4">
        <v>0</v>
      </c>
      <c r="E36" s="4">
        <v>2.2749999999999999</v>
      </c>
      <c r="F36" s="4">
        <v>0</v>
      </c>
      <c r="H36" s="33">
        <v>2.2749999999999999</v>
      </c>
      <c r="I36" s="12">
        <v>0</v>
      </c>
      <c r="K36" s="4">
        <v>2.4375</v>
      </c>
      <c r="L36" s="4">
        <v>0</v>
      </c>
    </row>
    <row r="37" spans="2:30" x14ac:dyDescent="0.2">
      <c r="B37" s="4">
        <v>2.3450000000000002</v>
      </c>
      <c r="C37" s="4">
        <v>0</v>
      </c>
      <c r="E37" s="4">
        <v>2.3450000000000002</v>
      </c>
      <c r="F37" s="4">
        <v>0</v>
      </c>
      <c r="H37" s="33">
        <v>2.3450000000000002</v>
      </c>
      <c r="I37" s="12">
        <v>0</v>
      </c>
      <c r="K37" s="4">
        <v>2.5125000000000002</v>
      </c>
      <c r="L37" s="4">
        <v>0</v>
      </c>
    </row>
    <row r="38" spans="2:30" x14ac:dyDescent="0.2">
      <c r="B38" s="4">
        <v>2.415</v>
      </c>
      <c r="C38" s="4">
        <v>0</v>
      </c>
      <c r="E38" s="4">
        <v>2.415</v>
      </c>
      <c r="F38" s="4">
        <v>0</v>
      </c>
      <c r="H38" s="33">
        <v>2.415</v>
      </c>
      <c r="I38" s="12">
        <v>0</v>
      </c>
      <c r="K38" s="4">
        <v>2.5874999999999999</v>
      </c>
      <c r="L38" s="4">
        <v>0</v>
      </c>
    </row>
    <row r="39" spans="2:30" x14ac:dyDescent="0.2">
      <c r="B39" s="4">
        <v>2.4849999999999999</v>
      </c>
      <c r="C39" s="4">
        <v>0</v>
      </c>
      <c r="E39" s="4">
        <v>2.4849999999999999</v>
      </c>
      <c r="F39" s="4">
        <v>0</v>
      </c>
      <c r="H39" s="33">
        <v>2.4849999999999999</v>
      </c>
      <c r="I39" s="12">
        <v>0</v>
      </c>
      <c r="K39" s="4">
        <v>2.6625000000000001</v>
      </c>
      <c r="L39" s="4">
        <v>0</v>
      </c>
    </row>
    <row r="40" spans="2:30" x14ac:dyDescent="0.2">
      <c r="B40" s="4">
        <v>2.5550000000000002</v>
      </c>
      <c r="C40" s="4">
        <v>0</v>
      </c>
      <c r="E40" s="4">
        <v>2.5550000000000002</v>
      </c>
      <c r="F40" s="4">
        <v>0</v>
      </c>
      <c r="H40" s="33">
        <v>2.5550000000000002</v>
      </c>
      <c r="I40" s="12">
        <v>0</v>
      </c>
      <c r="K40" s="4">
        <v>2.7374999999999998</v>
      </c>
      <c r="L40" s="4">
        <v>0</v>
      </c>
    </row>
    <row r="41" spans="2:30" x14ac:dyDescent="0.2">
      <c r="B41" s="4">
        <v>2.625</v>
      </c>
      <c r="C41" s="4">
        <v>0</v>
      </c>
      <c r="E41" s="4">
        <v>2.625</v>
      </c>
      <c r="F41" s="4">
        <v>0</v>
      </c>
      <c r="H41" s="33">
        <v>2.625</v>
      </c>
      <c r="I41" s="12">
        <v>0</v>
      </c>
      <c r="K41" s="4">
        <v>2.8125</v>
      </c>
      <c r="L41" s="4">
        <v>0</v>
      </c>
    </row>
    <row r="42" spans="2:30" x14ac:dyDescent="0.2">
      <c r="B42" s="4">
        <v>2.6949999999999998</v>
      </c>
      <c r="C42" s="4">
        <v>0</v>
      </c>
      <c r="E42" s="4">
        <v>2.6949999999999998</v>
      </c>
      <c r="F42" s="4">
        <v>0</v>
      </c>
      <c r="H42" s="33">
        <v>2.6949999999999998</v>
      </c>
      <c r="I42" s="12">
        <v>0</v>
      </c>
      <c r="K42" s="4">
        <v>2.8875000000000002</v>
      </c>
      <c r="L42" s="4">
        <v>0</v>
      </c>
    </row>
    <row r="43" spans="2:30" x14ac:dyDescent="0.2">
      <c r="B43" s="4">
        <v>2.7650000000000001</v>
      </c>
      <c r="C43" s="4">
        <v>0</v>
      </c>
      <c r="E43" s="4">
        <v>2.7650000000000001</v>
      </c>
      <c r="F43" s="4">
        <v>0</v>
      </c>
      <c r="H43" s="33">
        <v>2.7650000000000001</v>
      </c>
      <c r="I43" s="12">
        <v>0</v>
      </c>
      <c r="K43" s="4">
        <v>2.9624999999999999</v>
      </c>
      <c r="L43" s="4">
        <v>0</v>
      </c>
    </row>
    <row r="44" spans="2:30" x14ac:dyDescent="0.2">
      <c r="B44" s="4">
        <v>2.835</v>
      </c>
      <c r="C44" s="4">
        <v>0</v>
      </c>
      <c r="E44" s="4">
        <v>2.835</v>
      </c>
      <c r="F44" s="4">
        <v>0</v>
      </c>
      <c r="H44" s="33">
        <v>2.835</v>
      </c>
      <c r="I44" s="12">
        <v>0</v>
      </c>
      <c r="K44" s="4">
        <v>3.0375000000000001</v>
      </c>
      <c r="L44" s="4">
        <v>157</v>
      </c>
      <c r="P44" s="41"/>
      <c r="Q44" s="41"/>
      <c r="R44" s="41"/>
      <c r="S44" s="41"/>
      <c r="T44" s="41"/>
      <c r="U44" s="41"/>
    </row>
    <row r="45" spans="2:30" x14ac:dyDescent="0.2">
      <c r="B45" s="4">
        <v>2.9049999999999998</v>
      </c>
      <c r="C45" s="4">
        <v>0</v>
      </c>
      <c r="E45" s="4">
        <v>2.9049999999999998</v>
      </c>
      <c r="F45" s="4">
        <v>0</v>
      </c>
      <c r="H45" s="33">
        <v>2.9049999999999998</v>
      </c>
      <c r="I45" s="12">
        <v>0</v>
      </c>
      <c r="K45" s="4">
        <v>3.1124999999999998</v>
      </c>
      <c r="L45" s="4">
        <v>0</v>
      </c>
      <c r="P45" s="41"/>
      <c r="Q45" s="41"/>
      <c r="R45" s="41"/>
      <c r="S45" s="41"/>
      <c r="T45" s="41"/>
      <c r="U45" s="41"/>
    </row>
    <row r="46" spans="2:30" x14ac:dyDescent="0.2">
      <c r="B46" s="4">
        <v>2.9750000000000001</v>
      </c>
      <c r="C46" s="4">
        <v>401</v>
      </c>
      <c r="E46" s="4">
        <v>2.9750000000000001</v>
      </c>
      <c r="F46" s="4">
        <v>251</v>
      </c>
      <c r="H46" s="33">
        <v>2.9750000000000001</v>
      </c>
      <c r="I46" s="12">
        <v>171</v>
      </c>
      <c r="K46" s="4">
        <v>3.1875</v>
      </c>
      <c r="L46" s="4">
        <v>0</v>
      </c>
      <c r="P46" s="41"/>
      <c r="Q46" s="41"/>
      <c r="R46" s="41"/>
      <c r="S46" s="41"/>
      <c r="T46" s="41"/>
      <c r="U46" s="41"/>
    </row>
    <row r="47" spans="2:30" x14ac:dyDescent="0.2">
      <c r="B47" s="4">
        <v>3.0449999999999999</v>
      </c>
      <c r="C47" s="4">
        <v>0</v>
      </c>
      <c r="E47" s="4">
        <v>3.0449999999999999</v>
      </c>
      <c r="F47" s="4">
        <v>0</v>
      </c>
      <c r="H47" s="33">
        <v>3.0449999999999999</v>
      </c>
      <c r="I47" s="12">
        <v>0</v>
      </c>
      <c r="K47" s="4">
        <v>3.2625000000000002</v>
      </c>
      <c r="L47" s="4">
        <v>0</v>
      </c>
      <c r="P47" s="41"/>
      <c r="Q47" s="41"/>
      <c r="S47" s="41"/>
      <c r="T47" s="41"/>
      <c r="U47" s="41"/>
    </row>
    <row r="48" spans="2:30" x14ac:dyDescent="0.2">
      <c r="B48" s="4">
        <v>3.1150000000000002</v>
      </c>
      <c r="C48" s="4">
        <v>0</v>
      </c>
      <c r="E48" s="4">
        <v>3.1150000000000002</v>
      </c>
      <c r="F48" s="4">
        <v>0</v>
      </c>
      <c r="H48" s="33">
        <v>3.1150000000000002</v>
      </c>
      <c r="I48" s="12">
        <v>0</v>
      </c>
      <c r="K48" s="4">
        <v>3.3374999999999999</v>
      </c>
      <c r="L48" s="4">
        <v>0</v>
      </c>
    </row>
    <row r="49" spans="2:30" ht="16" customHeight="1" x14ac:dyDescent="0.2">
      <c r="B49" s="4">
        <v>3.1850000000000001</v>
      </c>
      <c r="C49" s="4">
        <v>0</v>
      </c>
      <c r="E49" s="4">
        <v>3.1850000000000001</v>
      </c>
      <c r="F49" s="4">
        <v>0</v>
      </c>
      <c r="H49" s="33">
        <v>3.1850000000000001</v>
      </c>
      <c r="I49" s="12">
        <v>0</v>
      </c>
      <c r="K49" s="4">
        <v>3.4125000000000001</v>
      </c>
      <c r="L49" s="4">
        <v>0</v>
      </c>
    </row>
    <row r="50" spans="2:30" x14ac:dyDescent="0.2">
      <c r="B50" s="4">
        <v>3.2549999999999999</v>
      </c>
      <c r="C50" s="4">
        <v>0</v>
      </c>
      <c r="E50" s="4">
        <v>3.2549999999999999</v>
      </c>
      <c r="F50" s="4">
        <v>0</v>
      </c>
      <c r="H50" s="33">
        <v>3.2549999999999999</v>
      </c>
      <c r="I50" s="12">
        <v>0</v>
      </c>
      <c r="K50" s="4">
        <v>3.4874999999999998</v>
      </c>
      <c r="L50" s="4">
        <v>0</v>
      </c>
    </row>
    <row r="51" spans="2:30" x14ac:dyDescent="0.2">
      <c r="B51" s="4">
        <v>3.3250000000000002</v>
      </c>
      <c r="C51" s="4">
        <v>0</v>
      </c>
      <c r="E51" s="4">
        <v>3.3250000000000002</v>
      </c>
      <c r="F51" s="4">
        <v>0</v>
      </c>
      <c r="H51" s="33">
        <v>3.3250000000000002</v>
      </c>
      <c r="I51" s="12">
        <v>0</v>
      </c>
      <c r="K51" s="4">
        <v>3.5625</v>
      </c>
      <c r="L51" s="4">
        <v>0</v>
      </c>
    </row>
    <row r="52" spans="2:30" x14ac:dyDescent="0.2">
      <c r="B52" s="4">
        <v>3.395</v>
      </c>
      <c r="C52" s="4">
        <v>0</v>
      </c>
      <c r="E52" s="4">
        <v>3.395</v>
      </c>
      <c r="F52" s="4">
        <v>0</v>
      </c>
      <c r="H52" s="33">
        <v>3.395</v>
      </c>
      <c r="I52" s="12">
        <v>0</v>
      </c>
      <c r="K52" s="4">
        <v>3.6375000000000002</v>
      </c>
      <c r="L52" s="4">
        <v>0</v>
      </c>
    </row>
    <row r="53" spans="2:30" ht="16" customHeight="1" x14ac:dyDescent="0.2">
      <c r="B53" s="4">
        <v>3.4649999999999999</v>
      </c>
      <c r="C53" s="4">
        <v>0</v>
      </c>
      <c r="E53" s="4">
        <v>3.4649999999999999</v>
      </c>
      <c r="F53" s="4">
        <v>0</v>
      </c>
      <c r="H53" s="33">
        <v>3.4649999999999999</v>
      </c>
      <c r="I53" s="12">
        <v>0</v>
      </c>
      <c r="K53" s="4">
        <v>3.7124999999999999</v>
      </c>
      <c r="L53" s="4">
        <v>0</v>
      </c>
    </row>
    <row r="54" spans="2:30" x14ac:dyDescent="0.2">
      <c r="B54" s="4">
        <v>3.5350000000000001</v>
      </c>
      <c r="C54" s="4">
        <v>0</v>
      </c>
      <c r="E54" s="4">
        <v>3.5350000000000001</v>
      </c>
      <c r="F54" s="4">
        <v>0</v>
      </c>
      <c r="H54" s="33">
        <v>3.5350000000000001</v>
      </c>
      <c r="I54" s="12">
        <v>0</v>
      </c>
      <c r="K54" s="4">
        <v>3.7875000000000001</v>
      </c>
      <c r="L54" s="4">
        <v>0</v>
      </c>
    </row>
    <row r="55" spans="2:30" x14ac:dyDescent="0.2">
      <c r="B55" s="4">
        <v>3.605</v>
      </c>
      <c r="C55" s="4">
        <v>0</v>
      </c>
      <c r="E55" s="4">
        <v>3.605</v>
      </c>
      <c r="F55" s="4">
        <v>0</v>
      </c>
      <c r="H55" s="33">
        <v>3.605</v>
      </c>
      <c r="I55" s="12">
        <v>0</v>
      </c>
      <c r="K55" s="4">
        <v>3.8624999999999998</v>
      </c>
      <c r="L55" s="4">
        <v>0</v>
      </c>
      <c r="P55" s="41"/>
      <c r="Q55" s="41"/>
      <c r="R55" s="41"/>
      <c r="S55" s="41"/>
      <c r="T55" s="41"/>
      <c r="U55" s="41"/>
    </row>
    <row r="56" spans="2:30" x14ac:dyDescent="0.2">
      <c r="B56" s="4">
        <v>3.6749999999999998</v>
      </c>
      <c r="C56" s="4">
        <v>0</v>
      </c>
      <c r="E56" s="4">
        <v>3.6749999999999998</v>
      </c>
      <c r="F56" s="4">
        <v>0</v>
      </c>
      <c r="H56" s="33">
        <v>3.6749999999999998</v>
      </c>
      <c r="I56" s="12">
        <v>0</v>
      </c>
      <c r="K56" s="4">
        <v>3.9375</v>
      </c>
      <c r="L56" s="4">
        <v>0</v>
      </c>
    </row>
    <row r="57" spans="2:30" x14ac:dyDescent="0.2">
      <c r="B57" s="4">
        <v>3.7450000000000001</v>
      </c>
      <c r="C57" s="4">
        <v>0</v>
      </c>
      <c r="E57" s="4">
        <v>3.7450000000000001</v>
      </c>
      <c r="F57" s="4">
        <v>0</v>
      </c>
      <c r="H57" s="33">
        <v>3.7450000000000001</v>
      </c>
      <c r="I57" s="12">
        <v>0</v>
      </c>
      <c r="K57" s="4">
        <v>4.0125000000000002</v>
      </c>
      <c r="L57" s="4">
        <v>231</v>
      </c>
    </row>
    <row r="58" spans="2:30" x14ac:dyDescent="0.2">
      <c r="B58" s="4">
        <v>3.8149999999999999</v>
      </c>
      <c r="C58" s="4">
        <v>0</v>
      </c>
      <c r="E58" s="4">
        <v>3.8149999999999999</v>
      </c>
      <c r="F58" s="4">
        <v>0</v>
      </c>
      <c r="H58" s="33">
        <v>3.8149999999999999</v>
      </c>
      <c r="I58" s="12">
        <v>0</v>
      </c>
      <c r="K58" s="4">
        <v>4.0875000000000004</v>
      </c>
      <c r="L58" s="4">
        <v>0</v>
      </c>
    </row>
    <row r="59" spans="2:30" x14ac:dyDescent="0.2">
      <c r="B59" s="4">
        <v>3.8849999999999998</v>
      </c>
      <c r="C59" s="4">
        <v>0</v>
      </c>
      <c r="E59" s="4">
        <v>3.8849999999999998</v>
      </c>
      <c r="F59" s="4">
        <v>0</v>
      </c>
      <c r="H59" s="33">
        <v>3.8849999999999998</v>
      </c>
      <c r="I59" s="12">
        <v>0</v>
      </c>
      <c r="K59" s="4">
        <v>4.1624999999999996</v>
      </c>
      <c r="L59" s="4">
        <v>0</v>
      </c>
    </row>
    <row r="60" spans="2:30" x14ac:dyDescent="0.2">
      <c r="B60" s="4">
        <v>3.9550000000000001</v>
      </c>
      <c r="C60" s="4">
        <v>0</v>
      </c>
      <c r="E60" s="4">
        <v>3.9550000000000001</v>
      </c>
      <c r="F60" s="4">
        <v>0</v>
      </c>
      <c r="H60" s="33">
        <v>3.9550000000000001</v>
      </c>
      <c r="I60" s="12">
        <v>0</v>
      </c>
      <c r="K60" s="4">
        <v>4.2374999999999998</v>
      </c>
      <c r="L60" s="4">
        <v>0</v>
      </c>
    </row>
    <row r="61" spans="2:30" ht="16" customHeight="1" x14ac:dyDescent="0.2">
      <c r="B61" s="4">
        <v>4.0250000000000004</v>
      </c>
      <c r="C61" s="4">
        <v>435</v>
      </c>
      <c r="E61" s="4">
        <v>4.0250000000000004</v>
      </c>
      <c r="F61" s="4">
        <v>374</v>
      </c>
      <c r="H61" s="33">
        <v>4.0250000000000004</v>
      </c>
      <c r="I61" s="12">
        <v>199</v>
      </c>
      <c r="K61" s="4">
        <v>4.3125</v>
      </c>
      <c r="L61" s="4">
        <v>0</v>
      </c>
      <c r="P61" s="69" t="s">
        <v>169</v>
      </c>
      <c r="Q61" s="69"/>
      <c r="R61" s="69"/>
      <c r="S61" s="69"/>
      <c r="T61" s="69"/>
      <c r="U61" s="69"/>
      <c r="W61" s="69" t="s">
        <v>168</v>
      </c>
      <c r="X61" s="69"/>
      <c r="Y61" s="69"/>
      <c r="Z61" s="69"/>
      <c r="AA61" s="69"/>
      <c r="AB61" s="69"/>
      <c r="AC61" s="69"/>
      <c r="AD61" s="69"/>
    </row>
    <row r="62" spans="2:30" x14ac:dyDescent="0.2">
      <c r="B62" s="4">
        <v>4.0949999999999998</v>
      </c>
      <c r="C62" s="4">
        <v>0</v>
      </c>
      <c r="E62" s="4">
        <v>4.0949999999999998</v>
      </c>
      <c r="F62" s="4">
        <v>0</v>
      </c>
      <c r="H62" s="33">
        <v>4.0949999999999998</v>
      </c>
      <c r="I62" s="12">
        <v>0</v>
      </c>
      <c r="K62" s="4">
        <v>4.3875000000000002</v>
      </c>
      <c r="L62" s="4">
        <v>0</v>
      </c>
      <c r="P62" s="69"/>
      <c r="Q62" s="69"/>
      <c r="R62" s="69"/>
      <c r="S62" s="69"/>
      <c r="T62" s="69"/>
      <c r="U62" s="69"/>
      <c r="W62" s="69"/>
      <c r="X62" s="69"/>
      <c r="Y62" s="69"/>
      <c r="Z62" s="69"/>
      <c r="AA62" s="69"/>
      <c r="AB62" s="69"/>
      <c r="AC62" s="69"/>
      <c r="AD62" s="69"/>
    </row>
    <row r="63" spans="2:30" ht="28" customHeight="1" x14ac:dyDescent="0.2">
      <c r="B63" s="4">
        <v>4.165</v>
      </c>
      <c r="C63" s="4">
        <v>0</v>
      </c>
      <c r="E63" s="4">
        <v>4.165</v>
      </c>
      <c r="F63" s="4">
        <v>0</v>
      </c>
      <c r="H63" s="33">
        <v>4.165</v>
      </c>
      <c r="I63" s="12">
        <v>0</v>
      </c>
      <c r="K63" s="4">
        <v>4.4625000000000004</v>
      </c>
      <c r="L63" s="4">
        <v>0</v>
      </c>
      <c r="P63" s="69"/>
      <c r="Q63" s="69"/>
      <c r="R63" s="69"/>
      <c r="S63" s="69"/>
      <c r="T63" s="69"/>
      <c r="U63" s="69"/>
    </row>
    <row r="64" spans="2:30" x14ac:dyDescent="0.2">
      <c r="B64" s="4">
        <v>4.2350000000000003</v>
      </c>
      <c r="C64" s="4">
        <v>0</v>
      </c>
      <c r="E64" s="4">
        <v>4.2350000000000003</v>
      </c>
      <c r="F64" s="4">
        <v>0</v>
      </c>
      <c r="H64" s="33">
        <v>4.2350000000000003</v>
      </c>
      <c r="I64" s="12">
        <v>0</v>
      </c>
      <c r="K64" s="4">
        <v>4.5374999999999996</v>
      </c>
      <c r="L64" s="4">
        <v>0</v>
      </c>
    </row>
    <row r="65" spans="2:12" x14ac:dyDescent="0.2">
      <c r="B65" s="4">
        <v>4.3049999999999997</v>
      </c>
      <c r="C65" s="4">
        <v>0</v>
      </c>
      <c r="E65" s="4">
        <v>4.3049999999999997</v>
      </c>
      <c r="F65" s="4">
        <v>0</v>
      </c>
      <c r="H65" s="33">
        <v>4.3049999999999997</v>
      </c>
      <c r="I65" s="12">
        <v>0</v>
      </c>
      <c r="K65" s="4">
        <v>4.6124999999999998</v>
      </c>
      <c r="L65" s="4">
        <v>0</v>
      </c>
    </row>
    <row r="66" spans="2:12" x14ac:dyDescent="0.2">
      <c r="B66" s="4">
        <v>4.375</v>
      </c>
      <c r="C66" s="4">
        <v>0</v>
      </c>
      <c r="E66" s="4">
        <v>4.375</v>
      </c>
      <c r="F66" s="4">
        <v>0</v>
      </c>
      <c r="H66" s="33">
        <v>4.375</v>
      </c>
      <c r="I66" s="12">
        <v>0</v>
      </c>
      <c r="K66" s="4">
        <v>4.6875</v>
      </c>
      <c r="L66" s="4">
        <v>0</v>
      </c>
    </row>
    <row r="67" spans="2:12" x14ac:dyDescent="0.2">
      <c r="B67" s="4">
        <v>4.4450000000000003</v>
      </c>
      <c r="C67" s="4">
        <v>0</v>
      </c>
      <c r="E67" s="4">
        <v>4.4450000000000003</v>
      </c>
      <c r="F67" s="4">
        <v>0</v>
      </c>
      <c r="H67" s="33">
        <v>4.4450000000000003</v>
      </c>
      <c r="I67" s="12">
        <v>0</v>
      </c>
      <c r="K67" s="4">
        <v>4.7625000000000002</v>
      </c>
      <c r="L67" s="4">
        <v>0</v>
      </c>
    </row>
    <row r="68" spans="2:12" x14ac:dyDescent="0.2">
      <c r="B68" s="4">
        <v>4.5149999999999997</v>
      </c>
      <c r="C68" s="4">
        <v>0</v>
      </c>
      <c r="E68" s="4">
        <v>4.5149999999999997</v>
      </c>
      <c r="F68" s="4">
        <v>0</v>
      </c>
      <c r="H68" s="33">
        <v>4.5149999999999997</v>
      </c>
      <c r="I68" s="12">
        <v>0</v>
      </c>
      <c r="K68" s="4">
        <v>4.8375000000000004</v>
      </c>
      <c r="L68" s="4">
        <v>0</v>
      </c>
    </row>
    <row r="69" spans="2:12" x14ac:dyDescent="0.2">
      <c r="B69" s="4">
        <v>4.585</v>
      </c>
      <c r="C69" s="4">
        <v>0</v>
      </c>
      <c r="E69" s="4">
        <v>4.585</v>
      </c>
      <c r="F69" s="4">
        <v>0</v>
      </c>
      <c r="H69" s="33">
        <v>4.585</v>
      </c>
      <c r="I69" s="12">
        <v>0</v>
      </c>
      <c r="K69" s="4">
        <v>4.9124999999999996</v>
      </c>
      <c r="L69" s="4">
        <v>0</v>
      </c>
    </row>
    <row r="70" spans="2:12" x14ac:dyDescent="0.2">
      <c r="B70" s="4">
        <v>4.6550000000000002</v>
      </c>
      <c r="C70" s="4">
        <v>0</v>
      </c>
      <c r="E70" s="4">
        <v>4.6550000000000002</v>
      </c>
      <c r="F70" s="4">
        <v>0</v>
      </c>
      <c r="H70" s="33">
        <v>4.6550000000000002</v>
      </c>
      <c r="I70" s="12">
        <v>0</v>
      </c>
      <c r="K70" s="4">
        <v>4.9874999999999998</v>
      </c>
      <c r="L70" s="4">
        <v>360</v>
      </c>
    </row>
    <row r="71" spans="2:12" x14ac:dyDescent="0.2">
      <c r="B71" s="4">
        <v>4.7249999999999996</v>
      </c>
      <c r="C71" s="4">
        <v>0</v>
      </c>
      <c r="E71" s="4">
        <v>4.7249999999999996</v>
      </c>
      <c r="F71" s="4">
        <v>0</v>
      </c>
      <c r="H71" s="33">
        <v>4.7249999999999996</v>
      </c>
      <c r="I71" s="12">
        <v>0</v>
      </c>
      <c r="K71" s="4">
        <v>5.0625</v>
      </c>
      <c r="L71" s="4">
        <v>0</v>
      </c>
    </row>
    <row r="72" spans="2:12" x14ac:dyDescent="0.2">
      <c r="B72" s="4">
        <v>4.7949999999999999</v>
      </c>
      <c r="C72" s="4">
        <v>0</v>
      </c>
      <c r="E72" s="4">
        <v>4.7949999999999999</v>
      </c>
      <c r="F72" s="4">
        <v>0</v>
      </c>
      <c r="H72" s="33">
        <v>4.7949999999999999</v>
      </c>
      <c r="I72" s="12">
        <v>0</v>
      </c>
      <c r="K72" s="4">
        <v>5.1375000000000002</v>
      </c>
      <c r="L72" s="4">
        <v>0</v>
      </c>
    </row>
    <row r="73" spans="2:12" x14ac:dyDescent="0.2">
      <c r="B73" s="4">
        <v>4.8650000000000002</v>
      </c>
      <c r="C73" s="4">
        <v>0</v>
      </c>
      <c r="E73" s="4">
        <v>4.8650000000000002</v>
      </c>
      <c r="F73" s="4">
        <v>0</v>
      </c>
      <c r="H73" s="33">
        <v>4.8650000000000002</v>
      </c>
      <c r="I73" s="12">
        <v>0</v>
      </c>
      <c r="K73" s="4">
        <v>5.2125000000000004</v>
      </c>
      <c r="L73" s="4">
        <v>0</v>
      </c>
    </row>
    <row r="74" spans="2:12" x14ac:dyDescent="0.2">
      <c r="B74" s="4">
        <v>4.9349999999999996</v>
      </c>
      <c r="C74" s="4">
        <v>0</v>
      </c>
      <c r="E74" s="4">
        <v>4.9349999999999996</v>
      </c>
      <c r="F74" s="4">
        <v>0</v>
      </c>
      <c r="H74" s="33">
        <v>4.9349999999999996</v>
      </c>
      <c r="I74" s="12">
        <v>0</v>
      </c>
      <c r="K74" s="4">
        <v>5.2874999999999996</v>
      </c>
      <c r="L74" s="4">
        <v>0</v>
      </c>
    </row>
    <row r="75" spans="2:12" x14ac:dyDescent="0.2">
      <c r="B75" s="4">
        <v>5.0049999999999999</v>
      </c>
      <c r="C75" s="4">
        <v>529</v>
      </c>
      <c r="E75" s="4">
        <v>5.0049999999999999</v>
      </c>
      <c r="F75" s="4">
        <v>522</v>
      </c>
      <c r="H75" s="33">
        <v>5.0049999999999999</v>
      </c>
      <c r="I75" s="12">
        <v>439</v>
      </c>
      <c r="K75" s="4">
        <v>5.3624999999999998</v>
      </c>
      <c r="L75" s="4">
        <v>0</v>
      </c>
    </row>
    <row r="76" spans="2:12" x14ac:dyDescent="0.2">
      <c r="B76" s="4">
        <v>5.0750000000000002</v>
      </c>
      <c r="C76" s="4">
        <v>0</v>
      </c>
      <c r="E76" s="4">
        <v>5.0750000000000002</v>
      </c>
      <c r="F76" s="4">
        <v>0</v>
      </c>
      <c r="H76" s="33">
        <v>5.0750000000000002</v>
      </c>
      <c r="I76" s="12">
        <v>0</v>
      </c>
      <c r="K76" s="4">
        <v>5.4375</v>
      </c>
      <c r="L76" s="4">
        <v>0</v>
      </c>
    </row>
    <row r="77" spans="2:12" x14ac:dyDescent="0.2">
      <c r="B77" s="4">
        <v>5.1449999999999996</v>
      </c>
      <c r="C77" s="4">
        <v>0</v>
      </c>
      <c r="E77" s="4">
        <v>5.1449999999999996</v>
      </c>
      <c r="F77" s="4">
        <v>0</v>
      </c>
      <c r="H77" s="33">
        <v>5.1449999999999996</v>
      </c>
      <c r="I77" s="12">
        <v>0</v>
      </c>
      <c r="K77" s="4">
        <v>5.5125000000000002</v>
      </c>
      <c r="L77" s="4">
        <v>0</v>
      </c>
    </row>
    <row r="78" spans="2:12" x14ac:dyDescent="0.2">
      <c r="B78" s="4">
        <v>5.2149999999999999</v>
      </c>
      <c r="C78" s="4">
        <v>0</v>
      </c>
      <c r="E78" s="4">
        <v>5.2149999999999999</v>
      </c>
      <c r="F78" s="4">
        <v>0</v>
      </c>
      <c r="H78" s="33">
        <v>5.2149999999999999</v>
      </c>
      <c r="I78" s="12">
        <v>0</v>
      </c>
      <c r="K78" s="4">
        <v>5.5875000000000004</v>
      </c>
      <c r="L78" s="4">
        <v>0</v>
      </c>
    </row>
    <row r="79" spans="2:12" x14ac:dyDescent="0.2">
      <c r="B79" s="4">
        <v>5.2850000000000001</v>
      </c>
      <c r="C79" s="4">
        <v>0</v>
      </c>
      <c r="E79" s="4">
        <v>5.2850000000000001</v>
      </c>
      <c r="F79" s="4">
        <v>0</v>
      </c>
      <c r="H79" s="33">
        <v>5.2850000000000001</v>
      </c>
      <c r="I79" s="12">
        <v>0</v>
      </c>
      <c r="K79" s="4">
        <v>5.6624999999999996</v>
      </c>
      <c r="L79" s="4">
        <v>0</v>
      </c>
    </row>
    <row r="80" spans="2:12" x14ac:dyDescent="0.2">
      <c r="B80" s="4">
        <v>5.3550000000000004</v>
      </c>
      <c r="C80" s="4">
        <v>0</v>
      </c>
      <c r="E80" s="4">
        <v>5.3550000000000004</v>
      </c>
      <c r="F80" s="4">
        <v>0</v>
      </c>
      <c r="H80" s="33">
        <v>5.3550000000000004</v>
      </c>
      <c r="I80" s="12">
        <v>0</v>
      </c>
      <c r="K80" s="4">
        <v>5.7374999999999998</v>
      </c>
      <c r="L80" s="4">
        <v>0</v>
      </c>
    </row>
    <row r="81" spans="2:12" x14ac:dyDescent="0.2">
      <c r="B81" s="4">
        <v>5.4249999999999998</v>
      </c>
      <c r="C81" s="4">
        <v>0</v>
      </c>
      <c r="E81" s="4">
        <v>5.4249999999999998</v>
      </c>
      <c r="F81" s="4">
        <v>0</v>
      </c>
      <c r="H81" s="33">
        <v>5.4249999999999998</v>
      </c>
      <c r="I81" s="12">
        <v>0</v>
      </c>
      <c r="K81" s="4">
        <v>5.8125</v>
      </c>
      <c r="L81" s="4">
        <v>0</v>
      </c>
    </row>
    <row r="82" spans="2:12" x14ac:dyDescent="0.2">
      <c r="B82" s="4">
        <v>5.4950000000000001</v>
      </c>
      <c r="C82" s="4">
        <v>0</v>
      </c>
      <c r="E82" s="4">
        <v>5.4950000000000001</v>
      </c>
      <c r="F82" s="4">
        <v>0</v>
      </c>
      <c r="H82" s="33">
        <v>5.4950000000000001</v>
      </c>
      <c r="I82" s="12">
        <v>0</v>
      </c>
      <c r="K82" s="4">
        <v>5.8875000000000002</v>
      </c>
      <c r="L82" s="4">
        <v>0</v>
      </c>
    </row>
    <row r="83" spans="2:12" x14ac:dyDescent="0.2">
      <c r="B83" s="4">
        <v>5.5650000000000004</v>
      </c>
      <c r="C83" s="4">
        <v>0</v>
      </c>
      <c r="E83" s="4">
        <v>5.5650000000000004</v>
      </c>
      <c r="F83" s="4">
        <v>0</v>
      </c>
      <c r="H83" s="33">
        <v>5.5650000000000004</v>
      </c>
      <c r="I83" s="12">
        <v>0</v>
      </c>
      <c r="K83" s="4">
        <v>5.9625000000000004</v>
      </c>
      <c r="L83" s="4">
        <v>0</v>
      </c>
    </row>
    <row r="84" spans="2:12" x14ac:dyDescent="0.2">
      <c r="B84" s="4">
        <v>5.6349999999999998</v>
      </c>
      <c r="C84" s="4">
        <v>0</v>
      </c>
      <c r="E84" s="4">
        <v>5.6349999999999998</v>
      </c>
      <c r="F84" s="4">
        <v>0</v>
      </c>
      <c r="H84" s="33">
        <v>5.6349999999999998</v>
      </c>
      <c r="I84" s="12">
        <v>0</v>
      </c>
      <c r="K84" s="4">
        <v>6.0374999999999996</v>
      </c>
      <c r="L84" s="4">
        <v>671</v>
      </c>
    </row>
    <row r="85" spans="2:12" x14ac:dyDescent="0.2">
      <c r="B85" s="4">
        <v>5.7050000000000001</v>
      </c>
      <c r="C85" s="4">
        <v>0</v>
      </c>
      <c r="E85" s="4">
        <v>5.7050000000000001</v>
      </c>
      <c r="F85" s="4">
        <v>0</v>
      </c>
      <c r="H85" s="33">
        <v>5.7050000000000001</v>
      </c>
      <c r="I85" s="12">
        <v>0</v>
      </c>
      <c r="K85" s="4">
        <v>6.1124999999999998</v>
      </c>
      <c r="L85" s="4">
        <v>0</v>
      </c>
    </row>
    <row r="86" spans="2:12" x14ac:dyDescent="0.2">
      <c r="B86" s="4">
        <v>5.7750000000000004</v>
      </c>
      <c r="C86" s="4">
        <v>0</v>
      </c>
      <c r="E86" s="4">
        <v>5.7750000000000004</v>
      </c>
      <c r="F86" s="4">
        <v>0</v>
      </c>
      <c r="H86" s="33">
        <v>5.7750000000000004</v>
      </c>
      <c r="I86" s="12">
        <v>0</v>
      </c>
      <c r="K86" s="4">
        <v>6.1875</v>
      </c>
      <c r="L86" s="4">
        <v>0</v>
      </c>
    </row>
    <row r="87" spans="2:12" x14ac:dyDescent="0.2">
      <c r="B87" s="4">
        <v>5.8449999999999998</v>
      </c>
      <c r="C87" s="4">
        <v>0</v>
      </c>
      <c r="E87" s="4">
        <v>5.8449999999999998</v>
      </c>
      <c r="F87" s="4">
        <v>0</v>
      </c>
      <c r="H87" s="33">
        <v>5.8449999999999998</v>
      </c>
      <c r="I87" s="12">
        <v>0</v>
      </c>
      <c r="K87" s="4">
        <v>6.2625000000000002</v>
      </c>
      <c r="L87" s="4">
        <v>0</v>
      </c>
    </row>
    <row r="88" spans="2:12" x14ac:dyDescent="0.2">
      <c r="B88" s="4">
        <v>5.915</v>
      </c>
      <c r="C88" s="4">
        <v>0</v>
      </c>
      <c r="E88" s="4">
        <v>5.915</v>
      </c>
      <c r="F88" s="4">
        <v>0</v>
      </c>
      <c r="H88" s="33">
        <v>5.915</v>
      </c>
      <c r="I88" s="12">
        <v>0</v>
      </c>
      <c r="K88" s="4">
        <v>6.3375000000000004</v>
      </c>
      <c r="L88" s="4">
        <v>0</v>
      </c>
    </row>
    <row r="89" spans="2:12" x14ac:dyDescent="0.2">
      <c r="B89" s="4">
        <v>5.9850000000000003</v>
      </c>
      <c r="C89" s="4">
        <v>616</v>
      </c>
      <c r="E89" s="4">
        <v>5.9850000000000003</v>
      </c>
      <c r="F89" s="4">
        <v>671</v>
      </c>
      <c r="H89" s="33">
        <v>5.9850000000000003</v>
      </c>
      <c r="I89" s="12">
        <v>762</v>
      </c>
      <c r="K89" s="4">
        <v>6.4124999999999996</v>
      </c>
      <c r="L89" s="4">
        <v>0</v>
      </c>
    </row>
    <row r="90" spans="2:12" x14ac:dyDescent="0.2">
      <c r="B90" s="4">
        <v>6.0549999999999997</v>
      </c>
      <c r="C90" s="4">
        <v>0</v>
      </c>
      <c r="E90" s="4">
        <v>6.0549999999999997</v>
      </c>
      <c r="F90" s="4">
        <v>0</v>
      </c>
      <c r="H90" s="33">
        <v>6.0549999999999997</v>
      </c>
      <c r="I90" s="12">
        <v>0</v>
      </c>
      <c r="K90" s="4">
        <v>6.4874999999999998</v>
      </c>
      <c r="L90" s="4">
        <v>0</v>
      </c>
    </row>
    <row r="91" spans="2:12" x14ac:dyDescent="0.2">
      <c r="B91" s="4">
        <v>6.125</v>
      </c>
      <c r="C91" s="4">
        <v>0</v>
      </c>
      <c r="E91" s="4">
        <v>6.125</v>
      </c>
      <c r="F91" s="4">
        <v>0</v>
      </c>
      <c r="H91" s="33">
        <v>6.125</v>
      </c>
      <c r="I91" s="12">
        <v>0</v>
      </c>
      <c r="K91" s="4">
        <v>6.5625</v>
      </c>
      <c r="L91" s="4">
        <v>0</v>
      </c>
    </row>
    <row r="92" spans="2:12" x14ac:dyDescent="0.2">
      <c r="B92" s="4">
        <v>6.1950000000000003</v>
      </c>
      <c r="C92" s="4">
        <v>0</v>
      </c>
      <c r="E92" s="4">
        <v>6.1950000000000003</v>
      </c>
      <c r="F92" s="4">
        <v>0</v>
      </c>
      <c r="H92" s="33">
        <v>6.1950000000000003</v>
      </c>
      <c r="I92" s="12">
        <v>0</v>
      </c>
      <c r="K92" s="4">
        <v>6.6375000000000002</v>
      </c>
      <c r="L92" s="4">
        <v>0</v>
      </c>
    </row>
    <row r="93" spans="2:12" x14ac:dyDescent="0.2">
      <c r="B93" s="4">
        <v>6.2649999999999997</v>
      </c>
      <c r="C93" s="4">
        <v>0</v>
      </c>
      <c r="E93" s="4">
        <v>6.2649999999999997</v>
      </c>
      <c r="F93" s="4">
        <v>0</v>
      </c>
      <c r="H93" s="33">
        <v>6.2649999999999997</v>
      </c>
      <c r="I93" s="12">
        <v>0</v>
      </c>
      <c r="K93" s="4">
        <v>6.7125000000000004</v>
      </c>
      <c r="L93" s="4">
        <v>0</v>
      </c>
    </row>
    <row r="94" spans="2:12" x14ac:dyDescent="0.2">
      <c r="B94" s="4">
        <v>6.335</v>
      </c>
      <c r="C94" s="4">
        <v>0</v>
      </c>
      <c r="E94" s="4">
        <v>6.335</v>
      </c>
      <c r="F94" s="4">
        <v>0</v>
      </c>
      <c r="H94" s="33">
        <v>6.335</v>
      </c>
      <c r="I94" s="12">
        <v>0</v>
      </c>
      <c r="K94" s="4">
        <v>6.7874999999999996</v>
      </c>
      <c r="L94" s="4">
        <v>0</v>
      </c>
    </row>
    <row r="95" spans="2:12" x14ac:dyDescent="0.2">
      <c r="B95" s="4">
        <v>6.4050000000000002</v>
      </c>
      <c r="C95" s="4">
        <v>0</v>
      </c>
      <c r="E95" s="4">
        <v>6.4050000000000002</v>
      </c>
      <c r="F95" s="4">
        <v>0</v>
      </c>
      <c r="H95" s="33">
        <v>6.4050000000000002</v>
      </c>
      <c r="I95" s="12">
        <v>0</v>
      </c>
      <c r="K95" s="4">
        <v>6.8624999999999998</v>
      </c>
      <c r="L95" s="4">
        <v>0</v>
      </c>
    </row>
    <row r="96" spans="2:12" x14ac:dyDescent="0.2">
      <c r="B96" s="4">
        <v>6.4749999999999996</v>
      </c>
      <c r="C96" s="4">
        <v>0</v>
      </c>
      <c r="E96" s="4">
        <v>6.4749999999999996</v>
      </c>
      <c r="F96" s="4">
        <v>0</v>
      </c>
      <c r="H96" s="33">
        <v>6.4749999999999996</v>
      </c>
      <c r="I96" s="12">
        <v>0</v>
      </c>
      <c r="K96" s="4">
        <v>6.9375</v>
      </c>
      <c r="L96" s="4">
        <v>0</v>
      </c>
    </row>
    <row r="97" spans="2:12" x14ac:dyDescent="0.2">
      <c r="B97" s="4">
        <v>6.5449999999999999</v>
      </c>
      <c r="C97" s="4">
        <v>0</v>
      </c>
      <c r="E97" s="4">
        <v>6.5449999999999999</v>
      </c>
      <c r="F97" s="4">
        <v>0</v>
      </c>
      <c r="H97" s="33">
        <v>6.5449999999999999</v>
      </c>
      <c r="I97" s="12">
        <v>0</v>
      </c>
      <c r="K97" s="4">
        <v>7.0125000000000002</v>
      </c>
      <c r="L97" s="4">
        <v>795</v>
      </c>
    </row>
    <row r="98" spans="2:12" x14ac:dyDescent="0.2">
      <c r="B98" s="4">
        <v>6.6150000000000002</v>
      </c>
      <c r="C98" s="4">
        <v>0</v>
      </c>
      <c r="E98" s="4">
        <v>6.6150000000000002</v>
      </c>
      <c r="F98" s="4">
        <v>0</v>
      </c>
      <c r="H98" s="33">
        <v>6.6150000000000002</v>
      </c>
      <c r="I98" s="12">
        <v>0</v>
      </c>
      <c r="K98" s="4">
        <v>7.0875000000000004</v>
      </c>
      <c r="L98" s="4">
        <v>0</v>
      </c>
    </row>
    <row r="99" spans="2:12" x14ac:dyDescent="0.2">
      <c r="B99" s="4">
        <v>6.6849999999999996</v>
      </c>
      <c r="C99" s="4">
        <v>0</v>
      </c>
      <c r="E99" s="4">
        <v>6.6849999999999996</v>
      </c>
      <c r="F99" s="4">
        <v>0</v>
      </c>
      <c r="H99" s="33">
        <v>6.6849999999999996</v>
      </c>
      <c r="I99" s="12">
        <v>0</v>
      </c>
      <c r="K99" s="4">
        <v>7.1624999999999996</v>
      </c>
      <c r="L99" s="4">
        <v>0</v>
      </c>
    </row>
    <row r="100" spans="2:12" x14ac:dyDescent="0.2">
      <c r="B100" s="4">
        <v>6.7549999999999999</v>
      </c>
      <c r="C100" s="4">
        <v>0</v>
      </c>
      <c r="E100" s="4">
        <v>6.7549999999999999</v>
      </c>
      <c r="F100" s="4">
        <v>0</v>
      </c>
      <c r="H100" s="33">
        <v>6.7549999999999999</v>
      </c>
      <c r="I100" s="12">
        <v>0</v>
      </c>
      <c r="K100" s="4">
        <v>7.2374999999999998</v>
      </c>
      <c r="L100" s="4">
        <v>0</v>
      </c>
    </row>
    <row r="101" spans="2:12" x14ac:dyDescent="0.2">
      <c r="B101" s="4">
        <v>6.8250000000000002</v>
      </c>
      <c r="C101" s="4">
        <v>0</v>
      </c>
      <c r="E101" s="4">
        <v>6.8250000000000002</v>
      </c>
      <c r="F101" s="4">
        <v>0</v>
      </c>
      <c r="H101" s="33">
        <v>6.8250000000000002</v>
      </c>
      <c r="I101" s="12">
        <v>0</v>
      </c>
      <c r="K101" s="4">
        <v>7.3125</v>
      </c>
      <c r="L101" s="4">
        <v>0</v>
      </c>
    </row>
    <row r="102" spans="2:12" x14ac:dyDescent="0.2">
      <c r="B102" s="4">
        <v>6.8949999999999996</v>
      </c>
      <c r="C102" s="4">
        <v>0</v>
      </c>
      <c r="E102" s="4">
        <v>6.8949999999999996</v>
      </c>
      <c r="F102" s="4">
        <v>0</v>
      </c>
      <c r="H102" s="33">
        <v>6.8949999999999996</v>
      </c>
      <c r="I102" s="12">
        <v>0</v>
      </c>
      <c r="K102" s="4">
        <v>7.3875000000000002</v>
      </c>
      <c r="L102" s="4">
        <v>0</v>
      </c>
    </row>
    <row r="103" spans="2:12" x14ac:dyDescent="0.2">
      <c r="B103" s="4">
        <v>6.9649999999999999</v>
      </c>
      <c r="C103" s="4">
        <v>667</v>
      </c>
      <c r="E103" s="4">
        <v>6.9649999999999999</v>
      </c>
      <c r="F103" s="4">
        <v>757</v>
      </c>
      <c r="H103" s="33">
        <v>6.9649999999999999</v>
      </c>
      <c r="I103" s="12">
        <v>800</v>
      </c>
      <c r="K103" s="4">
        <v>7.4625000000000004</v>
      </c>
      <c r="L103" s="4">
        <v>0</v>
      </c>
    </row>
    <row r="104" spans="2:12" x14ac:dyDescent="0.2">
      <c r="B104" s="4">
        <v>7.0350000000000001</v>
      </c>
      <c r="C104" s="4">
        <v>0</v>
      </c>
      <c r="E104" s="4">
        <v>7.0350000000000001</v>
      </c>
      <c r="F104" s="4">
        <v>0</v>
      </c>
      <c r="H104" s="33">
        <v>7.0350000000000001</v>
      </c>
      <c r="I104" s="12">
        <v>0</v>
      </c>
      <c r="K104" s="4">
        <v>7.5374999999999996</v>
      </c>
      <c r="L104" s="4">
        <v>0</v>
      </c>
    </row>
    <row r="105" spans="2:12" x14ac:dyDescent="0.2">
      <c r="B105" s="4">
        <v>7.1050000000000004</v>
      </c>
      <c r="C105" s="4">
        <v>0</v>
      </c>
      <c r="E105" s="4">
        <v>7.1050000000000004</v>
      </c>
      <c r="F105" s="4">
        <v>0</v>
      </c>
      <c r="H105" s="33">
        <v>7.1050000000000004</v>
      </c>
      <c r="I105" s="12">
        <v>0</v>
      </c>
      <c r="K105" s="4">
        <v>7.6124999999999998</v>
      </c>
      <c r="L105" s="4">
        <v>0</v>
      </c>
    </row>
    <row r="106" spans="2:12" x14ac:dyDescent="0.2">
      <c r="B106" s="4">
        <v>7.1749999999999998</v>
      </c>
      <c r="C106" s="4">
        <v>0</v>
      </c>
      <c r="E106" s="4">
        <v>7.1749999999999998</v>
      </c>
      <c r="F106" s="4">
        <v>0</v>
      </c>
      <c r="H106" s="33">
        <v>7.1749999999999998</v>
      </c>
      <c r="I106" s="12">
        <v>0</v>
      </c>
      <c r="K106" s="4">
        <v>7.6875</v>
      </c>
      <c r="L106" s="4">
        <v>0</v>
      </c>
    </row>
    <row r="107" spans="2:12" x14ac:dyDescent="0.2">
      <c r="B107" s="4">
        <v>7.2450000000000001</v>
      </c>
      <c r="C107" s="4">
        <v>0</v>
      </c>
      <c r="E107" s="4">
        <v>7.2450000000000001</v>
      </c>
      <c r="F107" s="4">
        <v>0</v>
      </c>
      <c r="H107" s="33">
        <v>7.2450000000000001</v>
      </c>
      <c r="I107" s="12">
        <v>0</v>
      </c>
      <c r="K107" s="4">
        <v>7.7625000000000002</v>
      </c>
      <c r="L107" s="4">
        <v>0</v>
      </c>
    </row>
    <row r="108" spans="2:12" x14ac:dyDescent="0.2">
      <c r="B108" s="4">
        <v>7.3150000000000004</v>
      </c>
      <c r="C108" s="4">
        <v>0</v>
      </c>
      <c r="E108" s="4">
        <v>7.3150000000000004</v>
      </c>
      <c r="F108" s="4">
        <v>0</v>
      </c>
      <c r="H108" s="33">
        <v>7.3150000000000004</v>
      </c>
      <c r="I108" s="12">
        <v>0</v>
      </c>
      <c r="K108" s="4">
        <v>7.8375000000000004</v>
      </c>
      <c r="L108" s="4">
        <v>0</v>
      </c>
    </row>
    <row r="109" spans="2:12" x14ac:dyDescent="0.2">
      <c r="B109" s="4">
        <v>7.3849999999999998</v>
      </c>
      <c r="C109" s="4">
        <v>0</v>
      </c>
      <c r="E109" s="4">
        <v>7.3849999999999998</v>
      </c>
      <c r="F109" s="4">
        <v>0</v>
      </c>
      <c r="H109" s="33">
        <v>7.3849999999999998</v>
      </c>
      <c r="I109" s="12">
        <v>0</v>
      </c>
      <c r="K109" s="4">
        <v>7.9124999999999996</v>
      </c>
      <c r="L109" s="4">
        <v>0</v>
      </c>
    </row>
    <row r="110" spans="2:12" x14ac:dyDescent="0.2">
      <c r="B110" s="4">
        <v>7.4550000000000001</v>
      </c>
      <c r="C110" s="4">
        <v>0</v>
      </c>
      <c r="E110" s="4">
        <v>7.4550000000000001</v>
      </c>
      <c r="F110" s="4">
        <v>0</v>
      </c>
      <c r="H110" s="33">
        <v>7.4550000000000001</v>
      </c>
      <c r="I110" s="12">
        <v>0</v>
      </c>
      <c r="K110" s="4">
        <v>7.9874999999999998</v>
      </c>
      <c r="L110" s="4">
        <v>726</v>
      </c>
    </row>
    <row r="111" spans="2:12" x14ac:dyDescent="0.2">
      <c r="B111" s="4">
        <v>7.5250000000000004</v>
      </c>
      <c r="C111" s="4">
        <v>0</v>
      </c>
      <c r="E111" s="4">
        <v>7.5250000000000004</v>
      </c>
      <c r="F111" s="4">
        <v>0</v>
      </c>
      <c r="H111" s="33">
        <v>7.5250000000000004</v>
      </c>
      <c r="I111" s="12">
        <v>0</v>
      </c>
      <c r="K111" s="4">
        <v>8.0625</v>
      </c>
      <c r="L111" s="4">
        <v>0</v>
      </c>
    </row>
    <row r="112" spans="2:12" x14ac:dyDescent="0.2">
      <c r="B112" s="4">
        <v>7.5949999999999998</v>
      </c>
      <c r="C112" s="4">
        <v>0</v>
      </c>
      <c r="E112" s="4">
        <v>7.5949999999999998</v>
      </c>
      <c r="F112" s="4">
        <v>0</v>
      </c>
      <c r="H112" s="33">
        <v>7.5949999999999998</v>
      </c>
      <c r="I112" s="12">
        <v>0</v>
      </c>
      <c r="K112" s="4">
        <v>8.1374999999999993</v>
      </c>
      <c r="L112" s="4">
        <v>0</v>
      </c>
    </row>
    <row r="113" spans="2:12" x14ac:dyDescent="0.2">
      <c r="B113" s="4">
        <v>7.665</v>
      </c>
      <c r="C113" s="4">
        <v>0</v>
      </c>
      <c r="E113" s="4">
        <v>7.665</v>
      </c>
      <c r="F113" s="4">
        <v>0</v>
      </c>
      <c r="H113" s="33">
        <v>7.665</v>
      </c>
      <c r="I113" s="12">
        <v>0</v>
      </c>
      <c r="K113" s="4">
        <v>8.2125000000000004</v>
      </c>
      <c r="L113" s="4">
        <v>0</v>
      </c>
    </row>
    <row r="114" spans="2:12" x14ac:dyDescent="0.2">
      <c r="B114" s="4">
        <v>7.7350000000000003</v>
      </c>
      <c r="C114" s="4">
        <v>0</v>
      </c>
      <c r="E114" s="4">
        <v>7.7350000000000003</v>
      </c>
      <c r="F114" s="4">
        <v>0</v>
      </c>
      <c r="H114" s="33">
        <v>7.7350000000000003</v>
      </c>
      <c r="I114" s="12">
        <v>0</v>
      </c>
      <c r="K114" s="4">
        <v>8.2874999999999996</v>
      </c>
      <c r="L114" s="4">
        <v>0</v>
      </c>
    </row>
    <row r="115" spans="2:12" x14ac:dyDescent="0.2">
      <c r="B115" s="4">
        <v>7.8049999999999997</v>
      </c>
      <c r="C115" s="4">
        <v>0</v>
      </c>
      <c r="E115" s="4">
        <v>7.8049999999999997</v>
      </c>
      <c r="F115" s="4">
        <v>0</v>
      </c>
      <c r="H115" s="33">
        <v>7.8049999999999997</v>
      </c>
      <c r="I115" s="12">
        <v>0</v>
      </c>
      <c r="K115" s="4">
        <v>8.3625000000000007</v>
      </c>
      <c r="L115" s="4">
        <v>0</v>
      </c>
    </row>
    <row r="116" spans="2:12" x14ac:dyDescent="0.2">
      <c r="B116" s="4">
        <v>7.875</v>
      </c>
      <c r="C116" s="4">
        <v>0</v>
      </c>
      <c r="E116" s="4">
        <v>7.875</v>
      </c>
      <c r="F116" s="4">
        <v>0</v>
      </c>
      <c r="H116" s="33">
        <v>7.875</v>
      </c>
      <c r="I116" s="12">
        <v>0</v>
      </c>
      <c r="K116" s="4">
        <v>8.4375</v>
      </c>
      <c r="L116" s="4">
        <v>0</v>
      </c>
    </row>
    <row r="117" spans="2:12" x14ac:dyDescent="0.2">
      <c r="B117" s="4">
        <v>7.9450000000000003</v>
      </c>
      <c r="C117" s="4">
        <v>0</v>
      </c>
      <c r="E117" s="4">
        <v>7.9450000000000003</v>
      </c>
      <c r="F117" s="4">
        <v>0</v>
      </c>
      <c r="H117" s="33">
        <v>7.9450000000000003</v>
      </c>
      <c r="I117" s="12">
        <v>0</v>
      </c>
      <c r="K117" s="4">
        <v>8.5124999999999993</v>
      </c>
      <c r="L117" s="4">
        <v>0</v>
      </c>
    </row>
    <row r="118" spans="2:12" x14ac:dyDescent="0.2">
      <c r="B118" s="4">
        <v>8.0150000000000006</v>
      </c>
      <c r="C118" s="4">
        <v>619</v>
      </c>
      <c r="E118" s="4">
        <v>8.0150000000000006</v>
      </c>
      <c r="F118" s="4">
        <v>793</v>
      </c>
      <c r="H118" s="33">
        <v>8.0150000000000006</v>
      </c>
      <c r="I118" s="12">
        <v>704</v>
      </c>
      <c r="K118" s="4">
        <v>8.5875000000000004</v>
      </c>
      <c r="L118" s="4">
        <v>0</v>
      </c>
    </row>
    <row r="119" spans="2:12" x14ac:dyDescent="0.2">
      <c r="B119" s="4">
        <v>8.0850000000000009</v>
      </c>
      <c r="C119" s="4">
        <v>0</v>
      </c>
      <c r="E119" s="4">
        <v>8.0850000000000009</v>
      </c>
      <c r="F119" s="4">
        <v>0</v>
      </c>
      <c r="H119" s="33">
        <v>8.0850000000000009</v>
      </c>
      <c r="I119" s="12">
        <v>0</v>
      </c>
      <c r="K119" s="4">
        <v>8.6624999999999996</v>
      </c>
      <c r="L119" s="4">
        <v>0</v>
      </c>
    </row>
    <row r="120" spans="2:12" x14ac:dyDescent="0.2">
      <c r="B120" s="4">
        <v>8.1549999999999994</v>
      </c>
      <c r="C120" s="4">
        <v>0</v>
      </c>
      <c r="E120" s="4">
        <v>8.1549999999999994</v>
      </c>
      <c r="F120" s="4">
        <v>0</v>
      </c>
      <c r="H120" s="33">
        <v>8.1549999999999994</v>
      </c>
      <c r="I120" s="12">
        <v>0</v>
      </c>
      <c r="K120" s="4">
        <v>8.7375000000000007</v>
      </c>
      <c r="L120" s="4">
        <v>0</v>
      </c>
    </row>
    <row r="121" spans="2:12" x14ac:dyDescent="0.2">
      <c r="B121" s="4">
        <v>8.2249999999999996</v>
      </c>
      <c r="C121" s="4">
        <v>0</v>
      </c>
      <c r="E121" s="4">
        <v>8.2249999999999996</v>
      </c>
      <c r="F121" s="4">
        <v>0</v>
      </c>
      <c r="H121" s="33">
        <v>8.2249999999999996</v>
      </c>
      <c r="I121" s="12">
        <v>0</v>
      </c>
      <c r="K121" s="4">
        <v>8.8125</v>
      </c>
      <c r="L121" s="4">
        <v>0</v>
      </c>
    </row>
    <row r="122" spans="2:12" x14ac:dyDescent="0.2">
      <c r="B122" s="4">
        <v>8.2949999999999999</v>
      </c>
      <c r="C122" s="4">
        <v>0</v>
      </c>
      <c r="E122" s="4">
        <v>8.2949999999999999</v>
      </c>
      <c r="F122" s="4">
        <v>0</v>
      </c>
      <c r="H122" s="33">
        <v>8.2949999999999999</v>
      </c>
      <c r="I122" s="12">
        <v>0</v>
      </c>
      <c r="K122" s="4">
        <v>8.8874999999999993</v>
      </c>
      <c r="L122" s="4">
        <v>0</v>
      </c>
    </row>
    <row r="123" spans="2:12" x14ac:dyDescent="0.2">
      <c r="B123" s="4">
        <v>8.3650000000000002</v>
      </c>
      <c r="C123" s="4">
        <v>0</v>
      </c>
      <c r="E123" s="4">
        <v>8.3650000000000002</v>
      </c>
      <c r="F123" s="4">
        <v>0</v>
      </c>
      <c r="H123" s="33">
        <v>8.3650000000000002</v>
      </c>
      <c r="I123" s="12">
        <v>0</v>
      </c>
      <c r="K123" s="4">
        <v>8.9625000000000004</v>
      </c>
      <c r="L123" s="4">
        <v>0</v>
      </c>
    </row>
    <row r="124" spans="2:12" x14ac:dyDescent="0.2">
      <c r="B124" s="4">
        <v>8.4350000000000005</v>
      </c>
      <c r="C124" s="4">
        <v>0</v>
      </c>
      <c r="E124" s="4">
        <v>8.4350000000000005</v>
      </c>
      <c r="F124" s="4">
        <v>0</v>
      </c>
      <c r="H124" s="33">
        <v>8.4350000000000005</v>
      </c>
      <c r="I124" s="12">
        <v>0</v>
      </c>
      <c r="K124" s="4">
        <v>9.0374999999999996</v>
      </c>
      <c r="L124" s="4">
        <v>882</v>
      </c>
    </row>
    <row r="125" spans="2:12" x14ac:dyDescent="0.2">
      <c r="B125" s="4">
        <v>8.5050000000000008</v>
      </c>
      <c r="C125" s="4">
        <v>0</v>
      </c>
      <c r="E125" s="4">
        <v>8.5050000000000008</v>
      </c>
      <c r="F125" s="4">
        <v>0</v>
      </c>
      <c r="H125" s="33">
        <v>8.5050000000000008</v>
      </c>
      <c r="I125" s="12">
        <v>0</v>
      </c>
      <c r="K125" s="4">
        <v>9.1125000000000007</v>
      </c>
      <c r="L125" s="4">
        <v>0</v>
      </c>
    </row>
    <row r="126" spans="2:12" x14ac:dyDescent="0.2">
      <c r="B126" s="4">
        <v>8.5749999999999993</v>
      </c>
      <c r="C126" s="4">
        <v>0</v>
      </c>
      <c r="E126" s="4">
        <v>8.5749999999999993</v>
      </c>
      <c r="F126" s="4">
        <v>0</v>
      </c>
      <c r="H126" s="33">
        <v>8.5749999999999993</v>
      </c>
      <c r="I126" s="12">
        <v>0</v>
      </c>
      <c r="K126" s="4">
        <v>9.1875</v>
      </c>
      <c r="L126" s="4">
        <v>0</v>
      </c>
    </row>
    <row r="127" spans="2:12" x14ac:dyDescent="0.2">
      <c r="B127" s="4">
        <v>8.6449999999999996</v>
      </c>
      <c r="C127" s="4">
        <v>0</v>
      </c>
      <c r="E127" s="4">
        <v>8.6449999999999996</v>
      </c>
      <c r="F127" s="4">
        <v>0</v>
      </c>
      <c r="H127" s="33">
        <v>8.6449999999999996</v>
      </c>
      <c r="I127" s="12">
        <v>0</v>
      </c>
      <c r="K127" s="4">
        <v>9.2624999999999993</v>
      </c>
      <c r="L127" s="4">
        <v>0</v>
      </c>
    </row>
    <row r="128" spans="2:12" x14ac:dyDescent="0.2">
      <c r="B128" s="4">
        <v>8.7149999999999999</v>
      </c>
      <c r="C128" s="4">
        <v>0</v>
      </c>
      <c r="E128" s="4">
        <v>8.7149999999999999</v>
      </c>
      <c r="F128" s="4">
        <v>0</v>
      </c>
      <c r="H128" s="33">
        <v>8.7149999999999999</v>
      </c>
      <c r="I128" s="12">
        <v>0</v>
      </c>
      <c r="K128" s="4">
        <v>9.3375000000000004</v>
      </c>
      <c r="L128" s="4">
        <v>0</v>
      </c>
    </row>
    <row r="129" spans="2:12" x14ac:dyDescent="0.2">
      <c r="B129" s="4">
        <v>8.7850000000000001</v>
      </c>
      <c r="C129" s="4">
        <v>0</v>
      </c>
      <c r="E129" s="4">
        <v>8.7850000000000001</v>
      </c>
      <c r="F129" s="4">
        <v>0</v>
      </c>
      <c r="H129" s="33">
        <v>8.7850000000000001</v>
      </c>
      <c r="I129" s="12">
        <v>0</v>
      </c>
      <c r="K129" s="4">
        <v>9.4124999999999996</v>
      </c>
      <c r="L129" s="4">
        <v>0</v>
      </c>
    </row>
    <row r="130" spans="2:12" x14ac:dyDescent="0.2">
      <c r="B130" s="4">
        <v>8.8550000000000004</v>
      </c>
      <c r="C130" s="4">
        <v>0</v>
      </c>
      <c r="E130" s="4">
        <v>8.8550000000000004</v>
      </c>
      <c r="F130" s="4">
        <v>0</v>
      </c>
      <c r="H130" s="33">
        <v>8.8550000000000004</v>
      </c>
      <c r="I130" s="12">
        <v>0</v>
      </c>
      <c r="K130" s="4">
        <v>9.4875000000000007</v>
      </c>
      <c r="L130" s="4">
        <v>0</v>
      </c>
    </row>
    <row r="131" spans="2:12" x14ac:dyDescent="0.2">
      <c r="B131" s="4">
        <v>8.9250000000000007</v>
      </c>
      <c r="C131" s="4">
        <v>0</v>
      </c>
      <c r="E131" s="4">
        <v>8.9250000000000007</v>
      </c>
      <c r="F131" s="4">
        <v>0</v>
      </c>
      <c r="H131" s="33">
        <v>8.9250000000000007</v>
      </c>
      <c r="I131" s="12">
        <v>0</v>
      </c>
      <c r="K131" s="4">
        <v>9.5625</v>
      </c>
      <c r="L131" s="4">
        <v>0</v>
      </c>
    </row>
    <row r="132" spans="2:12" x14ac:dyDescent="0.2">
      <c r="B132" s="4">
        <v>8.9949999999999992</v>
      </c>
      <c r="C132" s="4">
        <v>599</v>
      </c>
      <c r="E132" s="4">
        <v>8.9949999999999992</v>
      </c>
      <c r="F132" s="4">
        <v>717</v>
      </c>
      <c r="H132" s="33">
        <v>8.9949999999999992</v>
      </c>
      <c r="I132" s="12">
        <v>877</v>
      </c>
      <c r="K132" s="4">
        <v>9.6374999999999993</v>
      </c>
      <c r="L132" s="4">
        <v>0</v>
      </c>
    </row>
    <row r="133" spans="2:12" x14ac:dyDescent="0.2">
      <c r="B133" s="4">
        <v>9.0649999999999995</v>
      </c>
      <c r="C133" s="4">
        <v>0</v>
      </c>
      <c r="E133" s="4">
        <v>9.0649999999999995</v>
      </c>
      <c r="F133" s="4">
        <v>0</v>
      </c>
      <c r="H133" s="33">
        <v>9.0649999999999995</v>
      </c>
      <c r="I133" s="12">
        <v>0</v>
      </c>
      <c r="K133" s="4">
        <v>9.7125000000000004</v>
      </c>
      <c r="L133" s="4">
        <v>0</v>
      </c>
    </row>
    <row r="134" spans="2:12" x14ac:dyDescent="0.2">
      <c r="B134" s="4">
        <v>9.1349999999999998</v>
      </c>
      <c r="C134" s="4">
        <v>0</v>
      </c>
      <c r="E134" s="4">
        <v>9.1349999999999998</v>
      </c>
      <c r="F134" s="4">
        <v>0</v>
      </c>
      <c r="H134" s="33">
        <v>9.1349999999999998</v>
      </c>
      <c r="I134" s="12">
        <v>0</v>
      </c>
      <c r="K134" s="4">
        <v>9.7874999999999996</v>
      </c>
      <c r="L134" s="4">
        <v>0</v>
      </c>
    </row>
    <row r="135" spans="2:12" x14ac:dyDescent="0.2">
      <c r="B135" s="4">
        <v>9.2050000000000001</v>
      </c>
      <c r="C135" s="4">
        <v>0</v>
      </c>
      <c r="E135" s="4">
        <v>9.2050000000000001</v>
      </c>
      <c r="F135" s="4">
        <v>0</v>
      </c>
      <c r="H135" s="33">
        <v>9.2050000000000001</v>
      </c>
      <c r="I135" s="12">
        <v>0</v>
      </c>
      <c r="K135" s="4">
        <v>9.8625000000000007</v>
      </c>
      <c r="L135" s="4">
        <v>0</v>
      </c>
    </row>
    <row r="136" spans="2:12" x14ac:dyDescent="0.2">
      <c r="B136" s="4">
        <v>9.2750000000000004</v>
      </c>
      <c r="C136" s="4">
        <v>0</v>
      </c>
      <c r="E136" s="4">
        <v>9.2750000000000004</v>
      </c>
      <c r="F136" s="4">
        <v>0</v>
      </c>
      <c r="H136" s="33">
        <v>9.2750000000000004</v>
      </c>
      <c r="I136" s="12">
        <v>0</v>
      </c>
      <c r="K136" s="4">
        <v>9.9375</v>
      </c>
      <c r="L136" s="4">
        <v>0</v>
      </c>
    </row>
    <row r="137" spans="2:12" x14ac:dyDescent="0.2">
      <c r="B137" s="4">
        <v>9.3450000000000006</v>
      </c>
      <c r="C137" s="4">
        <v>0</v>
      </c>
      <c r="E137" s="4">
        <v>9.3450000000000006</v>
      </c>
      <c r="F137" s="4">
        <v>0</v>
      </c>
      <c r="H137" s="33">
        <v>9.3450000000000006</v>
      </c>
      <c r="I137" s="12">
        <v>0</v>
      </c>
      <c r="K137" s="4">
        <v>10.012499999999999</v>
      </c>
      <c r="L137" s="4">
        <v>742</v>
      </c>
    </row>
    <row r="138" spans="2:12" x14ac:dyDescent="0.2">
      <c r="B138" s="4">
        <v>9.4149999999999991</v>
      </c>
      <c r="C138" s="4">
        <v>0</v>
      </c>
      <c r="E138" s="4">
        <v>9.4149999999999991</v>
      </c>
      <c r="F138" s="4">
        <v>0</v>
      </c>
      <c r="H138" s="33">
        <v>9.4149999999999991</v>
      </c>
      <c r="I138" s="12">
        <v>0</v>
      </c>
      <c r="K138" s="4">
        <v>10.0875</v>
      </c>
      <c r="L138" s="4">
        <v>0</v>
      </c>
    </row>
    <row r="139" spans="2:12" x14ac:dyDescent="0.2">
      <c r="B139" s="4">
        <v>9.4849999999999994</v>
      </c>
      <c r="C139" s="4">
        <v>0</v>
      </c>
      <c r="E139" s="4">
        <v>9.4849999999999994</v>
      </c>
      <c r="F139" s="4">
        <v>0</v>
      </c>
      <c r="H139" s="33">
        <v>9.4849999999999994</v>
      </c>
      <c r="I139" s="12">
        <v>0</v>
      </c>
      <c r="K139" s="4">
        <v>10.1625</v>
      </c>
      <c r="L139" s="4">
        <v>0</v>
      </c>
    </row>
    <row r="140" spans="2:12" x14ac:dyDescent="0.2">
      <c r="B140" s="4">
        <v>9.5549999999999997</v>
      </c>
      <c r="C140" s="4">
        <v>0</v>
      </c>
      <c r="E140" s="4">
        <v>9.5549999999999997</v>
      </c>
      <c r="F140" s="4">
        <v>0</v>
      </c>
      <c r="H140" s="33">
        <v>9.5549999999999997</v>
      </c>
      <c r="I140" s="12">
        <v>0</v>
      </c>
      <c r="K140" s="4">
        <v>10.237500000000001</v>
      </c>
      <c r="L140" s="4">
        <v>0</v>
      </c>
    </row>
    <row r="141" spans="2:12" x14ac:dyDescent="0.2">
      <c r="B141" s="4">
        <v>9.625</v>
      </c>
      <c r="C141" s="4">
        <v>0</v>
      </c>
      <c r="E141" s="4">
        <v>9.625</v>
      </c>
      <c r="F141" s="4">
        <v>0</v>
      </c>
      <c r="H141" s="33">
        <v>9.625</v>
      </c>
      <c r="I141" s="12">
        <v>0</v>
      </c>
      <c r="K141" s="4">
        <v>10.3125</v>
      </c>
      <c r="L141" s="4">
        <v>0</v>
      </c>
    </row>
    <row r="142" spans="2:12" x14ac:dyDescent="0.2">
      <c r="B142" s="4">
        <v>9.6950000000000003</v>
      </c>
      <c r="C142" s="4">
        <v>0</v>
      </c>
      <c r="E142" s="4">
        <v>9.6950000000000003</v>
      </c>
      <c r="F142" s="4">
        <v>0</v>
      </c>
      <c r="H142" s="33">
        <v>9.6950000000000003</v>
      </c>
      <c r="I142" s="12">
        <v>0</v>
      </c>
      <c r="K142" s="4">
        <v>10.387499999999999</v>
      </c>
      <c r="L142" s="4">
        <v>0</v>
      </c>
    </row>
    <row r="143" spans="2:12" x14ac:dyDescent="0.2">
      <c r="B143" s="4">
        <v>9.7650000000000006</v>
      </c>
      <c r="C143" s="4">
        <v>0</v>
      </c>
      <c r="E143" s="4">
        <v>9.7650000000000006</v>
      </c>
      <c r="F143" s="4">
        <v>0</v>
      </c>
      <c r="H143" s="33">
        <v>9.7650000000000006</v>
      </c>
      <c r="I143" s="12">
        <v>0</v>
      </c>
      <c r="K143" s="4">
        <v>10.4625</v>
      </c>
      <c r="L143" s="4">
        <v>0</v>
      </c>
    </row>
    <row r="144" spans="2:12" x14ac:dyDescent="0.2">
      <c r="B144" s="4">
        <v>9.8350000000000009</v>
      </c>
      <c r="C144" s="4">
        <v>0</v>
      </c>
      <c r="E144" s="4">
        <v>9.8350000000000009</v>
      </c>
      <c r="F144" s="4">
        <v>0</v>
      </c>
      <c r="H144" s="33">
        <v>9.8350000000000009</v>
      </c>
      <c r="I144" s="12">
        <v>0</v>
      </c>
      <c r="K144" s="4">
        <v>10.5375</v>
      </c>
      <c r="L144" s="4">
        <v>0</v>
      </c>
    </row>
    <row r="145" spans="2:12" x14ac:dyDescent="0.2">
      <c r="B145" s="4">
        <v>9.9049999999999994</v>
      </c>
      <c r="C145" s="4">
        <v>0</v>
      </c>
      <c r="E145" s="4">
        <v>9.9049999999999994</v>
      </c>
      <c r="F145" s="4">
        <v>0</v>
      </c>
      <c r="H145" s="33">
        <v>9.9049999999999994</v>
      </c>
      <c r="I145" s="12">
        <v>0</v>
      </c>
      <c r="K145" s="4">
        <v>10.612500000000001</v>
      </c>
      <c r="L145" s="4">
        <v>0</v>
      </c>
    </row>
    <row r="146" spans="2:12" x14ac:dyDescent="0.2">
      <c r="B146" s="4">
        <v>9.9749999999999996</v>
      </c>
      <c r="C146" s="4">
        <v>460</v>
      </c>
      <c r="E146" s="4">
        <v>9.9749999999999996</v>
      </c>
      <c r="F146" s="4">
        <v>520</v>
      </c>
      <c r="H146" s="33">
        <v>9.9749999999999996</v>
      </c>
      <c r="I146" s="12">
        <v>473</v>
      </c>
      <c r="K146" s="4">
        <v>10.6875</v>
      </c>
      <c r="L146" s="4">
        <v>0</v>
      </c>
    </row>
    <row r="147" spans="2:12" x14ac:dyDescent="0.2">
      <c r="B147" s="4">
        <v>10.045</v>
      </c>
      <c r="C147" s="4">
        <v>0</v>
      </c>
      <c r="E147" s="4">
        <v>10.045</v>
      </c>
      <c r="F147" s="4">
        <v>0</v>
      </c>
      <c r="H147" s="33">
        <v>10.045</v>
      </c>
      <c r="I147" s="12">
        <v>0</v>
      </c>
      <c r="K147" s="4">
        <v>10.762499999999999</v>
      </c>
      <c r="L147" s="4">
        <v>0</v>
      </c>
    </row>
    <row r="148" spans="2:12" x14ac:dyDescent="0.2">
      <c r="B148" s="4">
        <v>10.115</v>
      </c>
      <c r="C148" s="4">
        <v>0</v>
      </c>
      <c r="E148" s="4">
        <v>10.115</v>
      </c>
      <c r="F148" s="4">
        <v>0</v>
      </c>
      <c r="H148" s="33">
        <v>10.115</v>
      </c>
      <c r="I148" s="12">
        <v>0</v>
      </c>
      <c r="K148" s="4">
        <v>10.8375</v>
      </c>
      <c r="L148" s="4">
        <v>0</v>
      </c>
    </row>
    <row r="149" spans="2:12" x14ac:dyDescent="0.2">
      <c r="B149" s="4">
        <v>10.185</v>
      </c>
      <c r="C149" s="4">
        <v>0</v>
      </c>
      <c r="E149" s="4">
        <v>10.185</v>
      </c>
      <c r="F149" s="4">
        <v>0</v>
      </c>
      <c r="H149" s="33">
        <v>10.185</v>
      </c>
      <c r="I149" s="12">
        <v>0</v>
      </c>
      <c r="K149" s="4">
        <v>10.9125</v>
      </c>
      <c r="L149" s="4">
        <v>0</v>
      </c>
    </row>
    <row r="150" spans="2:12" x14ac:dyDescent="0.2">
      <c r="B150" s="4">
        <v>10.255000000000001</v>
      </c>
      <c r="C150" s="4">
        <v>0</v>
      </c>
      <c r="E150" s="4">
        <v>10.255000000000001</v>
      </c>
      <c r="F150" s="4">
        <v>0</v>
      </c>
      <c r="H150" s="33">
        <v>10.255000000000001</v>
      </c>
      <c r="I150" s="12">
        <v>0</v>
      </c>
      <c r="K150" s="4">
        <v>10.987500000000001</v>
      </c>
      <c r="L150" s="4">
        <v>793</v>
      </c>
    </row>
    <row r="151" spans="2:12" x14ac:dyDescent="0.2">
      <c r="B151" s="4">
        <v>10.324999999999999</v>
      </c>
      <c r="C151" s="4">
        <v>0</v>
      </c>
      <c r="E151" s="4">
        <v>10.324999999999999</v>
      </c>
      <c r="F151" s="4">
        <v>0</v>
      </c>
      <c r="H151" s="33">
        <v>10.324999999999999</v>
      </c>
      <c r="I151" s="12">
        <v>0</v>
      </c>
      <c r="K151" s="4">
        <v>11.0625</v>
      </c>
      <c r="L151" s="4">
        <v>0</v>
      </c>
    </row>
    <row r="152" spans="2:12" x14ac:dyDescent="0.2">
      <c r="B152" s="4">
        <v>10.395</v>
      </c>
      <c r="C152" s="4">
        <v>0</v>
      </c>
      <c r="E152" s="4">
        <v>10.395</v>
      </c>
      <c r="F152" s="4">
        <v>0</v>
      </c>
      <c r="H152" s="33">
        <v>10.395</v>
      </c>
      <c r="I152" s="12">
        <v>0</v>
      </c>
      <c r="K152" s="4">
        <v>11.137499999999999</v>
      </c>
      <c r="L152" s="4">
        <v>0</v>
      </c>
    </row>
    <row r="153" spans="2:12" x14ac:dyDescent="0.2">
      <c r="B153" s="4">
        <v>10.465</v>
      </c>
      <c r="C153" s="4">
        <v>0</v>
      </c>
      <c r="E153" s="4">
        <v>10.465</v>
      </c>
      <c r="F153" s="4">
        <v>0</v>
      </c>
      <c r="H153" s="33">
        <v>10.465</v>
      </c>
      <c r="I153" s="12">
        <v>0</v>
      </c>
      <c r="K153" s="4">
        <v>11.2125</v>
      </c>
      <c r="L153" s="4">
        <v>0</v>
      </c>
    </row>
    <row r="154" spans="2:12" x14ac:dyDescent="0.2">
      <c r="B154" s="4">
        <v>10.535</v>
      </c>
      <c r="C154" s="4">
        <v>0</v>
      </c>
      <c r="E154" s="4">
        <v>10.535</v>
      </c>
      <c r="F154" s="4">
        <v>0</v>
      </c>
      <c r="H154" s="33">
        <v>10.535</v>
      </c>
      <c r="I154" s="12">
        <v>0</v>
      </c>
      <c r="K154" s="4">
        <v>11.2875</v>
      </c>
      <c r="L154" s="4">
        <v>0</v>
      </c>
    </row>
    <row r="155" spans="2:12" x14ac:dyDescent="0.2">
      <c r="B155" s="4">
        <v>10.605</v>
      </c>
      <c r="C155" s="4">
        <v>0</v>
      </c>
      <c r="E155" s="4">
        <v>10.605</v>
      </c>
      <c r="F155" s="4">
        <v>0</v>
      </c>
      <c r="H155" s="33">
        <v>10.605</v>
      </c>
      <c r="I155" s="12">
        <v>0</v>
      </c>
      <c r="K155" s="4">
        <v>11.362500000000001</v>
      </c>
      <c r="L155" s="4">
        <v>0</v>
      </c>
    </row>
    <row r="156" spans="2:12" x14ac:dyDescent="0.2">
      <c r="B156" s="4">
        <v>10.675000000000001</v>
      </c>
      <c r="C156" s="4">
        <v>0</v>
      </c>
      <c r="E156" s="4">
        <v>10.675000000000001</v>
      </c>
      <c r="F156" s="4">
        <v>0</v>
      </c>
      <c r="H156" s="33">
        <v>10.675000000000001</v>
      </c>
      <c r="I156" s="12">
        <v>0</v>
      </c>
      <c r="K156" s="4">
        <v>11.4375</v>
      </c>
      <c r="L156" s="4">
        <v>0</v>
      </c>
    </row>
    <row r="157" spans="2:12" x14ac:dyDescent="0.2">
      <c r="B157" s="4">
        <v>10.744999999999999</v>
      </c>
      <c r="C157" s="4">
        <v>0</v>
      </c>
      <c r="E157" s="4">
        <v>10.744999999999999</v>
      </c>
      <c r="F157" s="4">
        <v>0</v>
      </c>
      <c r="H157" s="33">
        <v>10.744999999999999</v>
      </c>
      <c r="I157" s="12">
        <v>0</v>
      </c>
      <c r="K157" s="4">
        <v>11.512499999999999</v>
      </c>
      <c r="L157" s="4">
        <v>0</v>
      </c>
    </row>
    <row r="158" spans="2:12" x14ac:dyDescent="0.2">
      <c r="B158" s="4">
        <v>10.815</v>
      </c>
      <c r="C158" s="4">
        <v>0</v>
      </c>
      <c r="E158" s="4">
        <v>10.815</v>
      </c>
      <c r="F158" s="4">
        <v>0</v>
      </c>
      <c r="H158" s="33">
        <v>10.815</v>
      </c>
      <c r="I158" s="12">
        <v>0</v>
      </c>
      <c r="K158" s="4">
        <v>11.5875</v>
      </c>
      <c r="L158" s="4">
        <v>0</v>
      </c>
    </row>
    <row r="159" spans="2:12" x14ac:dyDescent="0.2">
      <c r="B159" s="4">
        <v>10.885</v>
      </c>
      <c r="C159" s="4">
        <v>0</v>
      </c>
      <c r="E159" s="4">
        <v>10.885</v>
      </c>
      <c r="F159" s="4">
        <v>0</v>
      </c>
      <c r="H159" s="33">
        <v>10.885</v>
      </c>
      <c r="I159" s="12">
        <v>0</v>
      </c>
      <c r="K159" s="4">
        <v>11.6625</v>
      </c>
      <c r="L159" s="4">
        <v>0</v>
      </c>
    </row>
    <row r="160" spans="2:12" x14ac:dyDescent="0.2">
      <c r="B160" s="4">
        <v>10.955</v>
      </c>
      <c r="C160" s="4">
        <v>0</v>
      </c>
      <c r="E160" s="4">
        <v>10.955</v>
      </c>
      <c r="F160" s="4">
        <v>0</v>
      </c>
      <c r="H160" s="33">
        <v>10.955</v>
      </c>
      <c r="I160" s="12">
        <v>0</v>
      </c>
      <c r="K160" s="4">
        <v>11.737500000000001</v>
      </c>
      <c r="L160" s="4">
        <v>0</v>
      </c>
    </row>
    <row r="161" spans="2:12" x14ac:dyDescent="0.2">
      <c r="B161" s="4">
        <v>11.025</v>
      </c>
      <c r="C161" s="4">
        <v>588</v>
      </c>
      <c r="E161" s="4">
        <v>11.025</v>
      </c>
      <c r="F161" s="4">
        <v>677</v>
      </c>
      <c r="H161" s="33">
        <v>11.025</v>
      </c>
      <c r="I161" s="12">
        <v>722</v>
      </c>
      <c r="K161" s="4">
        <v>11.8125</v>
      </c>
      <c r="L161" s="4">
        <v>0</v>
      </c>
    </row>
    <row r="162" spans="2:12" x14ac:dyDescent="0.2">
      <c r="B162" s="4">
        <v>11.095000000000001</v>
      </c>
      <c r="C162" s="4">
        <v>0</v>
      </c>
      <c r="E162" s="4">
        <v>11.095000000000001</v>
      </c>
      <c r="F162" s="4">
        <v>0</v>
      </c>
      <c r="H162" s="33">
        <v>11.095000000000001</v>
      </c>
      <c r="I162" s="12">
        <v>0</v>
      </c>
      <c r="K162" s="4">
        <v>11.887499999999999</v>
      </c>
      <c r="L162" s="4">
        <v>0</v>
      </c>
    </row>
    <row r="163" spans="2:12" x14ac:dyDescent="0.2">
      <c r="B163" s="4">
        <v>11.164999999999999</v>
      </c>
      <c r="C163" s="4">
        <v>0</v>
      </c>
      <c r="E163" s="4">
        <v>11.164999999999999</v>
      </c>
      <c r="F163" s="4">
        <v>0</v>
      </c>
      <c r="H163" s="33">
        <v>11.164999999999999</v>
      </c>
      <c r="I163" s="12">
        <v>0</v>
      </c>
      <c r="K163" s="4">
        <v>11.9625</v>
      </c>
      <c r="L163" s="4">
        <v>0</v>
      </c>
    </row>
    <row r="164" spans="2:12" x14ac:dyDescent="0.2">
      <c r="B164" s="4">
        <v>11.234999999999999</v>
      </c>
      <c r="C164" s="4">
        <v>0</v>
      </c>
      <c r="E164" s="4">
        <v>11.234999999999999</v>
      </c>
      <c r="F164" s="4">
        <v>0</v>
      </c>
      <c r="H164" s="33">
        <v>11.234999999999999</v>
      </c>
      <c r="I164" s="12">
        <v>0</v>
      </c>
      <c r="K164" s="4">
        <v>12.0375</v>
      </c>
      <c r="L164" s="4">
        <v>1969</v>
      </c>
    </row>
    <row r="165" spans="2:12" x14ac:dyDescent="0.2">
      <c r="B165" s="4">
        <v>11.305</v>
      </c>
      <c r="C165" s="4">
        <v>0</v>
      </c>
      <c r="E165" s="4">
        <v>11.305</v>
      </c>
      <c r="F165" s="4">
        <v>0</v>
      </c>
      <c r="H165" s="33">
        <v>11.305</v>
      </c>
      <c r="I165" s="12">
        <v>0</v>
      </c>
      <c r="K165" s="4">
        <v>12.112500000000001</v>
      </c>
      <c r="L165" s="4">
        <v>0</v>
      </c>
    </row>
    <row r="166" spans="2:12" x14ac:dyDescent="0.2">
      <c r="B166" s="4">
        <v>11.375</v>
      </c>
      <c r="C166" s="4">
        <v>0</v>
      </c>
      <c r="E166" s="4">
        <v>11.375</v>
      </c>
      <c r="F166" s="4">
        <v>0</v>
      </c>
      <c r="H166" s="33">
        <v>11.375</v>
      </c>
      <c r="I166" s="12">
        <v>0</v>
      </c>
      <c r="K166" s="4">
        <v>12.1875</v>
      </c>
      <c r="L166" s="4">
        <v>0</v>
      </c>
    </row>
    <row r="167" spans="2:12" x14ac:dyDescent="0.2">
      <c r="B167" s="4">
        <v>11.445</v>
      </c>
      <c r="C167" s="4">
        <v>0</v>
      </c>
      <c r="E167" s="4">
        <v>11.445</v>
      </c>
      <c r="F167" s="4">
        <v>0</v>
      </c>
      <c r="H167" s="33">
        <v>11.445</v>
      </c>
      <c r="I167" s="12">
        <v>0</v>
      </c>
      <c r="K167" s="4">
        <v>12.262499999999999</v>
      </c>
      <c r="L167" s="4">
        <v>0</v>
      </c>
    </row>
    <row r="168" spans="2:12" x14ac:dyDescent="0.2">
      <c r="B168" s="4">
        <v>11.515000000000001</v>
      </c>
      <c r="C168" s="4">
        <v>0</v>
      </c>
      <c r="E168" s="4">
        <v>11.515000000000001</v>
      </c>
      <c r="F168" s="4">
        <v>0</v>
      </c>
      <c r="H168" s="33">
        <v>11.515000000000001</v>
      </c>
      <c r="I168" s="12">
        <v>0</v>
      </c>
      <c r="K168" s="4">
        <v>12.3375</v>
      </c>
      <c r="L168" s="4">
        <v>0</v>
      </c>
    </row>
    <row r="169" spans="2:12" x14ac:dyDescent="0.2">
      <c r="B169" s="4">
        <v>11.585000000000001</v>
      </c>
      <c r="C169" s="4">
        <v>0</v>
      </c>
      <c r="E169" s="4">
        <v>11.585000000000001</v>
      </c>
      <c r="F169" s="4">
        <v>0</v>
      </c>
      <c r="H169" s="33">
        <v>11.585000000000001</v>
      </c>
      <c r="I169" s="12">
        <v>0</v>
      </c>
      <c r="K169" s="4">
        <v>12.4125</v>
      </c>
      <c r="L169" s="4">
        <v>0</v>
      </c>
    </row>
    <row r="170" spans="2:12" x14ac:dyDescent="0.2">
      <c r="B170" s="4">
        <v>11.654999999999999</v>
      </c>
      <c r="C170" s="4">
        <v>0</v>
      </c>
      <c r="E170" s="4">
        <v>11.654999999999999</v>
      </c>
      <c r="F170" s="4">
        <v>0</v>
      </c>
      <c r="H170" s="33">
        <v>11.654999999999999</v>
      </c>
      <c r="I170" s="12">
        <v>0</v>
      </c>
      <c r="K170" s="4">
        <v>12.487500000000001</v>
      </c>
      <c r="L170" s="4">
        <v>0</v>
      </c>
    </row>
    <row r="171" spans="2:12" x14ac:dyDescent="0.2">
      <c r="B171" s="4">
        <v>11.725</v>
      </c>
      <c r="C171" s="4">
        <v>0</v>
      </c>
      <c r="E171" s="4">
        <v>11.725</v>
      </c>
      <c r="F171" s="4">
        <v>0</v>
      </c>
      <c r="H171" s="33">
        <v>11.725</v>
      </c>
      <c r="I171" s="12">
        <v>0</v>
      </c>
      <c r="K171" s="4">
        <v>12.5625</v>
      </c>
      <c r="L171" s="4">
        <v>0</v>
      </c>
    </row>
    <row r="172" spans="2:12" x14ac:dyDescent="0.2">
      <c r="B172" s="4">
        <v>11.795</v>
      </c>
      <c r="C172" s="4">
        <v>0</v>
      </c>
      <c r="E172" s="4">
        <v>11.795</v>
      </c>
      <c r="F172" s="4">
        <v>0</v>
      </c>
      <c r="H172" s="33">
        <v>11.795</v>
      </c>
      <c r="I172" s="12">
        <v>0</v>
      </c>
      <c r="K172" s="4">
        <v>12.637499999999999</v>
      </c>
      <c r="L172" s="4">
        <v>0</v>
      </c>
    </row>
    <row r="173" spans="2:12" x14ac:dyDescent="0.2">
      <c r="B173" s="4">
        <v>11.865</v>
      </c>
      <c r="C173" s="4">
        <v>0</v>
      </c>
      <c r="E173" s="4">
        <v>11.865</v>
      </c>
      <c r="F173" s="4">
        <v>0</v>
      </c>
      <c r="H173" s="33">
        <v>11.865</v>
      </c>
      <c r="I173" s="12">
        <v>0</v>
      </c>
      <c r="K173" s="4">
        <v>12.7125</v>
      </c>
      <c r="L173" s="4">
        <v>0</v>
      </c>
    </row>
    <row r="174" spans="2:12" x14ac:dyDescent="0.2">
      <c r="B174" s="4">
        <v>11.935</v>
      </c>
      <c r="C174" s="4">
        <v>0</v>
      </c>
      <c r="E174" s="4">
        <v>11.935</v>
      </c>
      <c r="F174" s="4">
        <v>0</v>
      </c>
      <c r="H174" s="33">
        <v>11.935</v>
      </c>
      <c r="I174" s="12">
        <v>0</v>
      </c>
      <c r="K174" s="4">
        <v>12.7875</v>
      </c>
      <c r="L174" s="4">
        <v>0</v>
      </c>
    </row>
    <row r="175" spans="2:12" x14ac:dyDescent="0.2">
      <c r="B175" s="4">
        <v>12.005000000000001</v>
      </c>
      <c r="C175" s="4">
        <v>930</v>
      </c>
      <c r="E175" s="4">
        <v>12.005000000000001</v>
      </c>
      <c r="F175" s="4">
        <v>1286</v>
      </c>
      <c r="H175" s="33">
        <v>12.005000000000001</v>
      </c>
      <c r="I175" s="12">
        <v>2060</v>
      </c>
      <c r="K175" s="4">
        <v>12.862500000000001</v>
      </c>
      <c r="L175" s="4">
        <v>0</v>
      </c>
    </row>
    <row r="176" spans="2:12" x14ac:dyDescent="0.2">
      <c r="B176" s="4">
        <v>12.074999999999999</v>
      </c>
      <c r="C176" s="4">
        <v>0</v>
      </c>
      <c r="E176" s="4">
        <v>12.074999999999999</v>
      </c>
      <c r="F176" s="4">
        <v>0</v>
      </c>
      <c r="H176" s="33">
        <v>12.074999999999999</v>
      </c>
      <c r="I176" s="12">
        <v>0</v>
      </c>
      <c r="K176" s="4">
        <v>12.9375</v>
      </c>
      <c r="L176" s="4">
        <v>0</v>
      </c>
    </row>
    <row r="177" spans="2:12" x14ac:dyDescent="0.2">
      <c r="B177" s="4">
        <v>12.145</v>
      </c>
      <c r="C177" s="4">
        <v>0</v>
      </c>
      <c r="E177" s="4">
        <v>12.145</v>
      </c>
      <c r="F177" s="4">
        <v>0</v>
      </c>
      <c r="H177" s="33">
        <v>12.145</v>
      </c>
      <c r="I177" s="12">
        <v>0</v>
      </c>
      <c r="K177" s="4">
        <v>13.012499999999999</v>
      </c>
      <c r="L177" s="4">
        <v>214</v>
      </c>
    </row>
    <row r="178" spans="2:12" x14ac:dyDescent="0.2">
      <c r="B178" s="4">
        <v>12.215</v>
      </c>
      <c r="C178" s="4">
        <v>0</v>
      </c>
      <c r="E178" s="4">
        <v>12.215</v>
      </c>
      <c r="F178" s="4">
        <v>0</v>
      </c>
      <c r="H178" s="33">
        <v>12.215</v>
      </c>
      <c r="I178" s="12">
        <v>0</v>
      </c>
      <c r="K178" s="4">
        <v>13.0875</v>
      </c>
      <c r="L178" s="4">
        <v>0</v>
      </c>
    </row>
    <row r="179" spans="2:12" x14ac:dyDescent="0.2">
      <c r="B179" s="4">
        <v>12.285</v>
      </c>
      <c r="C179" s="4">
        <v>0</v>
      </c>
      <c r="E179" s="4">
        <v>12.285</v>
      </c>
      <c r="F179" s="4">
        <v>0</v>
      </c>
      <c r="H179" s="33">
        <v>12.285</v>
      </c>
      <c r="I179" s="12">
        <v>0</v>
      </c>
      <c r="K179" s="4">
        <v>13.1625</v>
      </c>
      <c r="L179" s="4">
        <v>0</v>
      </c>
    </row>
    <row r="180" spans="2:12" x14ac:dyDescent="0.2">
      <c r="B180" s="4">
        <v>12.355</v>
      </c>
      <c r="C180" s="4">
        <v>0</v>
      </c>
      <c r="E180" s="4">
        <v>12.355</v>
      </c>
      <c r="F180" s="4">
        <v>0</v>
      </c>
      <c r="H180" s="33">
        <v>12.355</v>
      </c>
      <c r="I180" s="12">
        <v>0</v>
      </c>
      <c r="K180" s="4">
        <v>13.237500000000001</v>
      </c>
      <c r="L180" s="4">
        <v>0</v>
      </c>
    </row>
    <row r="181" spans="2:12" x14ac:dyDescent="0.2">
      <c r="B181" s="4">
        <v>12.425000000000001</v>
      </c>
      <c r="C181" s="4">
        <v>0</v>
      </c>
      <c r="E181" s="4">
        <v>12.425000000000001</v>
      </c>
      <c r="F181" s="4">
        <v>0</v>
      </c>
      <c r="H181" s="33">
        <v>12.425000000000001</v>
      </c>
      <c r="I181" s="12">
        <v>0</v>
      </c>
      <c r="K181" s="4">
        <v>13.3125</v>
      </c>
      <c r="L181" s="4">
        <v>0</v>
      </c>
    </row>
    <row r="182" spans="2:12" x14ac:dyDescent="0.2">
      <c r="B182" s="4">
        <v>12.494999999999999</v>
      </c>
      <c r="C182" s="4">
        <v>0</v>
      </c>
      <c r="E182" s="4">
        <v>12.494999999999999</v>
      </c>
      <c r="F182" s="4">
        <v>0</v>
      </c>
      <c r="H182" s="33">
        <v>12.494999999999999</v>
      </c>
      <c r="I182" s="12">
        <v>0</v>
      </c>
      <c r="K182" s="4">
        <v>13.387499999999999</v>
      </c>
      <c r="L182" s="4">
        <v>0</v>
      </c>
    </row>
    <row r="183" spans="2:12" x14ac:dyDescent="0.2">
      <c r="B183" s="4">
        <v>12.565</v>
      </c>
      <c r="C183" s="4">
        <v>0</v>
      </c>
      <c r="E183" s="4">
        <v>12.565</v>
      </c>
      <c r="F183" s="4">
        <v>0</v>
      </c>
      <c r="H183" s="33">
        <v>12.565</v>
      </c>
      <c r="I183" s="12">
        <v>0</v>
      </c>
      <c r="K183" s="4">
        <v>13.4625</v>
      </c>
      <c r="L183" s="4">
        <v>0</v>
      </c>
    </row>
    <row r="184" spans="2:12" x14ac:dyDescent="0.2">
      <c r="B184" s="4">
        <v>12.635</v>
      </c>
      <c r="C184" s="4">
        <v>0</v>
      </c>
      <c r="E184" s="4">
        <v>12.635</v>
      </c>
      <c r="F184" s="4">
        <v>0</v>
      </c>
      <c r="H184" s="33">
        <v>12.635</v>
      </c>
      <c r="I184" s="12">
        <v>0</v>
      </c>
      <c r="K184" s="4">
        <v>13.5375</v>
      </c>
      <c r="L184" s="4">
        <v>0</v>
      </c>
    </row>
    <row r="185" spans="2:12" x14ac:dyDescent="0.2">
      <c r="B185" s="4">
        <v>12.705</v>
      </c>
      <c r="C185" s="4">
        <v>0</v>
      </c>
      <c r="E185" s="4">
        <v>12.705</v>
      </c>
      <c r="F185" s="4">
        <v>0</v>
      </c>
      <c r="H185" s="33">
        <v>12.705</v>
      </c>
      <c r="I185" s="12">
        <v>0</v>
      </c>
      <c r="K185" s="4">
        <v>13.612500000000001</v>
      </c>
      <c r="L185" s="4">
        <v>0</v>
      </c>
    </row>
    <row r="186" spans="2:12" x14ac:dyDescent="0.2">
      <c r="B186" s="4">
        <v>12.775</v>
      </c>
      <c r="C186" s="4">
        <v>0</v>
      </c>
      <c r="E186" s="4">
        <v>12.775</v>
      </c>
      <c r="F186" s="4">
        <v>0</v>
      </c>
      <c r="H186" s="33">
        <v>12.775</v>
      </c>
      <c r="I186" s="12">
        <v>0</v>
      </c>
      <c r="K186" s="4">
        <v>13.6875</v>
      </c>
      <c r="L186" s="4">
        <v>0</v>
      </c>
    </row>
    <row r="187" spans="2:12" x14ac:dyDescent="0.2">
      <c r="B187" s="4">
        <v>12.845000000000001</v>
      </c>
      <c r="C187" s="4">
        <v>0</v>
      </c>
      <c r="E187" s="4">
        <v>12.845000000000001</v>
      </c>
      <c r="F187" s="4">
        <v>0</v>
      </c>
      <c r="H187" s="33">
        <v>12.845000000000001</v>
      </c>
      <c r="I187" s="12">
        <v>0</v>
      </c>
      <c r="K187" s="4">
        <v>13.762499999999999</v>
      </c>
      <c r="L187" s="4">
        <v>0</v>
      </c>
    </row>
    <row r="188" spans="2:12" x14ac:dyDescent="0.2">
      <c r="B188" s="4">
        <v>12.914999999999999</v>
      </c>
      <c r="C188" s="4">
        <v>0</v>
      </c>
      <c r="E188" s="4">
        <v>12.914999999999999</v>
      </c>
      <c r="F188" s="4">
        <v>0</v>
      </c>
      <c r="H188" s="33">
        <v>12.914999999999999</v>
      </c>
      <c r="I188" s="12">
        <v>0</v>
      </c>
      <c r="K188" s="4">
        <v>13.8375</v>
      </c>
      <c r="L188" s="4">
        <v>0</v>
      </c>
    </row>
    <row r="189" spans="2:12" x14ac:dyDescent="0.2">
      <c r="B189" s="4">
        <v>12.984999999999999</v>
      </c>
      <c r="C189" s="4">
        <v>79</v>
      </c>
      <c r="E189" s="4">
        <v>12.984999999999999</v>
      </c>
      <c r="F189" s="4">
        <v>131</v>
      </c>
      <c r="H189" s="33">
        <v>12.984999999999999</v>
      </c>
      <c r="I189" s="12">
        <v>181</v>
      </c>
      <c r="K189" s="4">
        <v>13.9125</v>
      </c>
      <c r="L189" s="4">
        <v>0</v>
      </c>
    </row>
    <row r="190" spans="2:12" x14ac:dyDescent="0.2">
      <c r="B190" s="4">
        <v>13.055</v>
      </c>
      <c r="C190" s="4">
        <v>0</v>
      </c>
      <c r="E190" s="4">
        <v>13.055</v>
      </c>
      <c r="F190" s="4">
        <v>0</v>
      </c>
      <c r="H190" s="33">
        <v>13.055</v>
      </c>
      <c r="I190" s="12">
        <v>0</v>
      </c>
      <c r="K190" s="4">
        <v>13.987500000000001</v>
      </c>
      <c r="L190" s="4">
        <v>28</v>
      </c>
    </row>
    <row r="191" spans="2:12" x14ac:dyDescent="0.2">
      <c r="B191" s="4">
        <v>13.125</v>
      </c>
      <c r="C191" s="4">
        <v>0</v>
      </c>
      <c r="E191" s="4">
        <v>13.125</v>
      </c>
      <c r="F191" s="4">
        <v>0</v>
      </c>
      <c r="H191" s="33">
        <v>13.125</v>
      </c>
      <c r="I191" s="12">
        <v>0</v>
      </c>
      <c r="K191" s="4">
        <v>14.0625</v>
      </c>
      <c r="L191" s="4">
        <v>0</v>
      </c>
    </row>
    <row r="192" spans="2:12" x14ac:dyDescent="0.2">
      <c r="B192" s="4">
        <v>13.195</v>
      </c>
      <c r="C192" s="4">
        <v>0</v>
      </c>
      <c r="E192" s="4">
        <v>13.195</v>
      </c>
      <c r="F192" s="4">
        <v>0</v>
      </c>
      <c r="H192" s="33">
        <v>13.195</v>
      </c>
      <c r="I192" s="12">
        <v>0</v>
      </c>
      <c r="K192" s="4">
        <v>14.137499999999999</v>
      </c>
      <c r="L192" s="4">
        <v>0</v>
      </c>
    </row>
    <row r="193" spans="2:12" x14ac:dyDescent="0.2">
      <c r="B193" s="4">
        <v>13.265000000000001</v>
      </c>
      <c r="C193" s="4">
        <v>0</v>
      </c>
      <c r="E193" s="4">
        <v>13.265000000000001</v>
      </c>
      <c r="F193" s="4">
        <v>0</v>
      </c>
      <c r="H193" s="33">
        <v>13.265000000000001</v>
      </c>
      <c r="I193" s="12">
        <v>0</v>
      </c>
      <c r="K193" s="4">
        <v>14.2125</v>
      </c>
      <c r="L193" s="4">
        <v>0</v>
      </c>
    </row>
    <row r="194" spans="2:12" x14ac:dyDescent="0.2">
      <c r="B194" s="4">
        <v>13.335000000000001</v>
      </c>
      <c r="C194" s="4">
        <v>0</v>
      </c>
      <c r="E194" s="4">
        <v>13.335000000000001</v>
      </c>
      <c r="F194" s="4">
        <v>0</v>
      </c>
      <c r="H194" s="33">
        <v>13.335000000000001</v>
      </c>
      <c r="I194" s="12">
        <v>0</v>
      </c>
      <c r="K194" s="4">
        <v>14.2875</v>
      </c>
      <c r="L194" s="4">
        <v>0</v>
      </c>
    </row>
    <row r="195" spans="2:12" x14ac:dyDescent="0.2">
      <c r="B195" s="4">
        <v>13.404999999999999</v>
      </c>
      <c r="C195" s="4">
        <v>0</v>
      </c>
      <c r="E195" s="4">
        <v>13.404999999999999</v>
      </c>
      <c r="F195" s="4">
        <v>0</v>
      </c>
      <c r="H195" s="33">
        <v>13.404999999999999</v>
      </c>
      <c r="I195" s="12">
        <v>0</v>
      </c>
      <c r="K195" s="4">
        <v>14.362500000000001</v>
      </c>
      <c r="L195" s="4">
        <v>0</v>
      </c>
    </row>
    <row r="196" spans="2:12" x14ac:dyDescent="0.2">
      <c r="B196" s="4">
        <v>13.475</v>
      </c>
      <c r="C196" s="4">
        <v>0</v>
      </c>
      <c r="E196" s="4">
        <v>13.475</v>
      </c>
      <c r="F196" s="4">
        <v>0</v>
      </c>
      <c r="H196" s="33">
        <v>13.475</v>
      </c>
      <c r="I196" s="12">
        <v>0</v>
      </c>
      <c r="K196" s="4">
        <v>14.4375</v>
      </c>
      <c r="L196" s="4">
        <v>0</v>
      </c>
    </row>
    <row r="197" spans="2:12" x14ac:dyDescent="0.2">
      <c r="B197" s="4">
        <v>13.545</v>
      </c>
      <c r="C197" s="4">
        <v>0</v>
      </c>
      <c r="E197" s="4">
        <v>13.545</v>
      </c>
      <c r="F197" s="4">
        <v>0</v>
      </c>
      <c r="H197" s="33">
        <v>13.545</v>
      </c>
      <c r="I197" s="12">
        <v>0</v>
      </c>
      <c r="K197" s="4">
        <v>14.512499999999999</v>
      </c>
      <c r="L197" s="4">
        <v>0</v>
      </c>
    </row>
    <row r="198" spans="2:12" x14ac:dyDescent="0.2">
      <c r="B198" s="4">
        <v>13.615</v>
      </c>
      <c r="C198" s="4">
        <v>0</v>
      </c>
      <c r="E198" s="4">
        <v>13.615</v>
      </c>
      <c r="F198" s="4">
        <v>0</v>
      </c>
      <c r="H198" s="33">
        <v>13.615</v>
      </c>
      <c r="I198" s="12">
        <v>0</v>
      </c>
      <c r="K198" s="4">
        <v>14.5875</v>
      </c>
      <c r="L198" s="4">
        <v>0</v>
      </c>
    </row>
    <row r="199" spans="2:12" x14ac:dyDescent="0.2">
      <c r="B199" s="4">
        <v>13.685</v>
      </c>
      <c r="C199" s="4">
        <v>0</v>
      </c>
      <c r="E199" s="4">
        <v>13.685</v>
      </c>
      <c r="F199" s="4">
        <v>0</v>
      </c>
      <c r="H199" s="33">
        <v>13.685</v>
      </c>
      <c r="I199" s="12">
        <v>0</v>
      </c>
      <c r="K199" s="4">
        <v>14.6625</v>
      </c>
      <c r="L199" s="4">
        <v>0</v>
      </c>
    </row>
    <row r="200" spans="2:12" x14ac:dyDescent="0.2">
      <c r="B200" s="4">
        <v>13.755000000000001</v>
      </c>
      <c r="C200" s="4">
        <v>0</v>
      </c>
      <c r="E200" s="4">
        <v>13.755000000000001</v>
      </c>
      <c r="F200" s="4">
        <v>0</v>
      </c>
      <c r="H200" s="33">
        <v>13.755000000000001</v>
      </c>
      <c r="I200" s="12">
        <v>0</v>
      </c>
      <c r="K200" s="4">
        <v>14.737500000000001</v>
      </c>
      <c r="L200" s="4">
        <v>0</v>
      </c>
    </row>
    <row r="201" spans="2:12" x14ac:dyDescent="0.2">
      <c r="B201" s="4">
        <v>13.824999999999999</v>
      </c>
      <c r="C201" s="4">
        <v>0</v>
      </c>
      <c r="E201" s="4">
        <v>13.824999999999999</v>
      </c>
      <c r="F201" s="4">
        <v>0</v>
      </c>
      <c r="H201" s="33">
        <v>13.824999999999999</v>
      </c>
      <c r="I201" s="12">
        <v>0</v>
      </c>
      <c r="K201" s="4">
        <v>14.8125</v>
      </c>
      <c r="L201" s="4">
        <v>0</v>
      </c>
    </row>
    <row r="202" spans="2:12" x14ac:dyDescent="0.2">
      <c r="B202" s="4">
        <v>13.895</v>
      </c>
      <c r="C202" s="4">
        <v>0</v>
      </c>
      <c r="E202" s="4">
        <v>13.895</v>
      </c>
      <c r="F202" s="4">
        <v>0</v>
      </c>
      <c r="H202" s="33">
        <v>13.895</v>
      </c>
      <c r="I202" s="12">
        <v>0</v>
      </c>
      <c r="K202" s="4">
        <v>14.887499999999999</v>
      </c>
      <c r="L202" s="4">
        <v>0</v>
      </c>
    </row>
    <row r="203" spans="2:12" x14ac:dyDescent="0.2">
      <c r="B203" s="4">
        <v>13.965</v>
      </c>
      <c r="C203" s="4">
        <v>4</v>
      </c>
      <c r="E203" s="4">
        <v>13.965</v>
      </c>
      <c r="F203" s="4">
        <v>12</v>
      </c>
      <c r="H203" s="33">
        <v>13.965</v>
      </c>
      <c r="I203" s="12">
        <v>11</v>
      </c>
      <c r="K203" s="4">
        <v>14.9625</v>
      </c>
      <c r="L203" s="4">
        <v>2</v>
      </c>
    </row>
    <row r="204" spans="2:12" x14ac:dyDescent="0.2">
      <c r="B204" s="4">
        <v>13.965</v>
      </c>
      <c r="C204" s="4">
        <v>4</v>
      </c>
    </row>
  </sheetData>
  <mergeCells count="7">
    <mergeCell ref="P61:U63"/>
    <mergeCell ref="K3:L3"/>
    <mergeCell ref="B3:C3"/>
    <mergeCell ref="E3:F3"/>
    <mergeCell ref="H3:I3"/>
    <mergeCell ref="P34:AD35"/>
    <mergeCell ref="W61:AD6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17E52-D35F-284E-B42D-B574DE9C5F6E}">
  <dimension ref="A1:AD390"/>
  <sheetViews>
    <sheetView topLeftCell="I1" zoomScale="90" zoomScaleNormal="90" workbookViewId="0">
      <selection activeCell="J1" sqref="J1"/>
    </sheetView>
  </sheetViews>
  <sheetFormatPr baseColWidth="10" defaultColWidth="10.83203125" defaultRowHeight="16" x14ac:dyDescent="0.2"/>
  <cols>
    <col min="1" max="1" width="10.83203125" style="4"/>
    <col min="2" max="2" width="10.6640625" style="4" customWidth="1"/>
    <col min="3" max="4" width="10.83203125" style="4" customWidth="1"/>
    <col min="5" max="7" width="10.83203125" style="4"/>
    <col min="8" max="8" width="10.83203125" style="4" customWidth="1"/>
    <col min="9" max="9" width="15.6640625" style="4" bestFit="1" customWidth="1"/>
    <col min="10" max="10" width="16.33203125" style="4" customWidth="1"/>
    <col min="11" max="16384" width="10.83203125" style="4"/>
  </cols>
  <sheetData>
    <row r="1" spans="1:30" x14ac:dyDescent="0.2">
      <c r="A1" s="4" t="s">
        <v>147</v>
      </c>
    </row>
    <row r="2" spans="1:30" x14ac:dyDescent="0.2">
      <c r="B2" s="71" t="s">
        <v>170</v>
      </c>
      <c r="C2" s="71"/>
      <c r="D2" s="71"/>
      <c r="E2" s="71"/>
      <c r="F2" s="71"/>
      <c r="G2" s="71"/>
      <c r="H2" s="71"/>
    </row>
    <row r="3" spans="1:30" x14ac:dyDescent="0.2">
      <c r="B3" s="45" t="s">
        <v>3</v>
      </c>
      <c r="D3" s="45" t="s">
        <v>4</v>
      </c>
      <c r="F3" s="45" t="s">
        <v>5</v>
      </c>
      <c r="H3" s="45" t="s">
        <v>6</v>
      </c>
      <c r="AC3" s="4" t="s">
        <v>191</v>
      </c>
    </row>
    <row r="4" spans="1:30" x14ac:dyDescent="0.2">
      <c r="B4" s="36" t="s">
        <v>148</v>
      </c>
      <c r="D4" s="36" t="s">
        <v>148</v>
      </c>
      <c r="F4" s="36" t="s">
        <v>148</v>
      </c>
      <c r="H4" s="36" t="s">
        <v>148</v>
      </c>
      <c r="AC4" s="4" t="s">
        <v>6</v>
      </c>
      <c r="AD4" s="4">
        <f>(44/10620)*100</f>
        <v>0.4143126177024482</v>
      </c>
    </row>
    <row r="5" spans="1:30" x14ac:dyDescent="0.2">
      <c r="B5" s="4">
        <v>950</v>
      </c>
      <c r="D5" s="4">
        <v>655</v>
      </c>
      <c r="F5" s="4">
        <v>1657</v>
      </c>
      <c r="H5" s="4">
        <v>1782</v>
      </c>
      <c r="J5" s="38" t="s">
        <v>190</v>
      </c>
      <c r="AC5" s="12" t="s">
        <v>5</v>
      </c>
      <c r="AD5" s="4">
        <f>(50/11062)*100</f>
        <v>0.45199783041041403</v>
      </c>
    </row>
    <row r="6" spans="1:30" x14ac:dyDescent="0.2">
      <c r="B6" s="4">
        <v>902</v>
      </c>
      <c r="D6" s="4">
        <v>589</v>
      </c>
      <c r="F6" s="4">
        <v>917</v>
      </c>
      <c r="H6" s="4">
        <v>1471</v>
      </c>
      <c r="J6" s="9">
        <v>1</v>
      </c>
      <c r="AC6" s="12" t="s">
        <v>4</v>
      </c>
      <c r="AD6" s="4">
        <f>(31/11802)*100</f>
        <v>0.26266734451787832</v>
      </c>
    </row>
    <row r="7" spans="1:30" x14ac:dyDescent="0.2">
      <c r="B7" s="4">
        <v>590</v>
      </c>
      <c r="D7" s="4">
        <v>527</v>
      </c>
      <c r="F7" s="4">
        <v>603</v>
      </c>
      <c r="H7" s="4">
        <v>909</v>
      </c>
      <c r="AC7" s="12" t="s">
        <v>3</v>
      </c>
      <c r="AD7" s="4">
        <f>(179/12539)*100</f>
        <v>1.4275460563043305</v>
      </c>
    </row>
    <row r="8" spans="1:30" x14ac:dyDescent="0.2">
      <c r="B8" s="4">
        <v>533</v>
      </c>
      <c r="D8" s="4">
        <v>518</v>
      </c>
      <c r="F8" s="4">
        <v>502</v>
      </c>
      <c r="H8" s="4">
        <v>887</v>
      </c>
    </row>
    <row r="9" spans="1:30" x14ac:dyDescent="0.2">
      <c r="B9" s="4">
        <v>460</v>
      </c>
      <c r="D9" s="4">
        <v>468</v>
      </c>
      <c r="F9" s="4">
        <v>408</v>
      </c>
      <c r="H9" s="4">
        <v>526</v>
      </c>
    </row>
    <row r="10" spans="1:30" x14ac:dyDescent="0.2">
      <c r="B10" s="4">
        <v>389</v>
      </c>
      <c r="D10" s="4">
        <v>355</v>
      </c>
      <c r="F10" s="4">
        <v>400</v>
      </c>
      <c r="H10" s="4">
        <v>410</v>
      </c>
    </row>
    <row r="11" spans="1:30" x14ac:dyDescent="0.2">
      <c r="B11" s="4">
        <v>334</v>
      </c>
      <c r="D11" s="4">
        <v>321</v>
      </c>
      <c r="F11" s="4">
        <v>336</v>
      </c>
      <c r="H11" s="4">
        <v>350</v>
      </c>
    </row>
    <row r="12" spans="1:30" x14ac:dyDescent="0.2">
      <c r="B12" s="4">
        <v>322</v>
      </c>
      <c r="D12" s="4">
        <v>315</v>
      </c>
      <c r="F12" s="4">
        <v>334</v>
      </c>
      <c r="H12" s="4">
        <v>338</v>
      </c>
      <c r="J12" s="9">
        <v>137</v>
      </c>
    </row>
    <row r="13" spans="1:30" x14ac:dyDescent="0.2">
      <c r="B13" s="4">
        <v>302</v>
      </c>
      <c r="D13" s="4">
        <v>304</v>
      </c>
      <c r="F13" s="4">
        <v>315</v>
      </c>
      <c r="H13" s="4">
        <v>328</v>
      </c>
    </row>
    <row r="14" spans="1:30" x14ac:dyDescent="0.2">
      <c r="B14" s="4">
        <v>299</v>
      </c>
      <c r="D14" s="4">
        <v>286</v>
      </c>
      <c r="F14" s="4">
        <v>282</v>
      </c>
      <c r="H14" s="4">
        <v>300</v>
      </c>
    </row>
    <row r="15" spans="1:30" x14ac:dyDescent="0.2">
      <c r="B15" s="4">
        <v>277</v>
      </c>
      <c r="D15" s="4">
        <v>278</v>
      </c>
      <c r="F15" s="4">
        <v>274</v>
      </c>
      <c r="H15" s="4">
        <v>240</v>
      </c>
    </row>
    <row r="16" spans="1:30" x14ac:dyDescent="0.2">
      <c r="B16" s="4">
        <v>274</v>
      </c>
      <c r="D16" s="4">
        <v>256</v>
      </c>
      <c r="F16" s="4">
        <v>247</v>
      </c>
      <c r="H16" s="4">
        <v>223</v>
      </c>
    </row>
    <row r="17" spans="2:20" x14ac:dyDescent="0.2">
      <c r="B17" s="4">
        <v>270</v>
      </c>
      <c r="D17" s="4">
        <v>229</v>
      </c>
      <c r="F17" s="4">
        <v>245</v>
      </c>
      <c r="H17" s="4">
        <v>216</v>
      </c>
    </row>
    <row r="18" spans="2:20" x14ac:dyDescent="0.2">
      <c r="B18" s="4">
        <v>265</v>
      </c>
      <c r="D18" s="4">
        <v>216</v>
      </c>
      <c r="F18" s="4">
        <v>232</v>
      </c>
      <c r="H18" s="4">
        <v>209</v>
      </c>
    </row>
    <row r="19" spans="2:20" x14ac:dyDescent="0.2">
      <c r="B19" s="4">
        <v>261</v>
      </c>
      <c r="D19" s="4">
        <v>215</v>
      </c>
      <c r="F19" s="4">
        <v>215</v>
      </c>
      <c r="H19" s="4">
        <v>207</v>
      </c>
    </row>
    <row r="20" spans="2:20" x14ac:dyDescent="0.2">
      <c r="B20" s="4">
        <v>260</v>
      </c>
      <c r="D20" s="4">
        <v>212</v>
      </c>
      <c r="F20" s="4">
        <v>208</v>
      </c>
      <c r="H20" s="4">
        <v>192</v>
      </c>
    </row>
    <row r="21" spans="2:20" x14ac:dyDescent="0.2">
      <c r="B21" s="4">
        <v>258</v>
      </c>
      <c r="D21" s="4">
        <v>207</v>
      </c>
      <c r="F21" s="4">
        <v>206</v>
      </c>
      <c r="H21" s="4">
        <v>181</v>
      </c>
    </row>
    <row r="22" spans="2:20" x14ac:dyDescent="0.2">
      <c r="B22" s="4">
        <v>240</v>
      </c>
      <c r="D22" s="4">
        <v>192</v>
      </c>
      <c r="F22" s="4">
        <v>204</v>
      </c>
      <c r="H22" s="4">
        <v>144</v>
      </c>
    </row>
    <row r="23" spans="2:20" x14ac:dyDescent="0.2">
      <c r="B23" s="4">
        <v>235</v>
      </c>
      <c r="D23" s="4">
        <v>191</v>
      </c>
      <c r="F23" s="4">
        <v>197</v>
      </c>
      <c r="H23" s="4">
        <v>142</v>
      </c>
    </row>
    <row r="24" spans="2:20" x14ac:dyDescent="0.2">
      <c r="B24" s="4">
        <v>222</v>
      </c>
      <c r="D24" s="4">
        <v>189</v>
      </c>
      <c r="F24" s="4">
        <v>193</v>
      </c>
      <c r="H24" s="4">
        <v>133</v>
      </c>
    </row>
    <row r="25" spans="2:20" x14ac:dyDescent="0.2">
      <c r="B25" s="4">
        <v>218</v>
      </c>
      <c r="D25" s="4">
        <v>180</v>
      </c>
      <c r="F25" s="4">
        <v>187</v>
      </c>
      <c r="H25" s="4">
        <v>119</v>
      </c>
    </row>
    <row r="26" spans="2:20" x14ac:dyDescent="0.2">
      <c r="B26" s="4">
        <v>183</v>
      </c>
      <c r="D26" s="4">
        <v>166</v>
      </c>
      <c r="F26" s="4">
        <v>183</v>
      </c>
      <c r="H26" s="4">
        <v>114</v>
      </c>
    </row>
    <row r="27" spans="2:20" x14ac:dyDescent="0.2">
      <c r="B27" s="4">
        <v>177</v>
      </c>
      <c r="D27" s="4">
        <v>162</v>
      </c>
      <c r="F27" s="4">
        <v>170</v>
      </c>
      <c r="H27" s="4">
        <v>113</v>
      </c>
      <c r="K27" s="71" t="s">
        <v>149</v>
      </c>
      <c r="L27" s="71"/>
      <c r="M27" s="71"/>
      <c r="N27" s="71"/>
      <c r="O27" s="71"/>
      <c r="P27" s="71"/>
      <c r="Q27" s="71"/>
      <c r="R27" s="71"/>
      <c r="S27" s="71"/>
      <c r="T27" s="71"/>
    </row>
    <row r="28" spans="2:20" ht="16" customHeight="1" x14ac:dyDescent="0.2">
      <c r="B28" s="4">
        <v>164</v>
      </c>
      <c r="D28" s="4">
        <v>153</v>
      </c>
      <c r="F28" s="4">
        <v>140</v>
      </c>
      <c r="H28" s="4">
        <v>108</v>
      </c>
    </row>
    <row r="29" spans="2:20" x14ac:dyDescent="0.2">
      <c r="B29" s="4">
        <v>164</v>
      </c>
      <c r="D29" s="4">
        <v>146</v>
      </c>
      <c r="F29" s="4">
        <v>134</v>
      </c>
      <c r="H29" s="4">
        <v>104</v>
      </c>
      <c r="J29" s="41"/>
    </row>
    <row r="30" spans="2:20" x14ac:dyDescent="0.2">
      <c r="B30" s="4">
        <v>164</v>
      </c>
      <c r="D30" s="4">
        <v>143</v>
      </c>
      <c r="F30" s="4">
        <v>133</v>
      </c>
      <c r="H30" s="4">
        <v>101</v>
      </c>
      <c r="J30" s="41"/>
      <c r="K30" s="41"/>
      <c r="L30" s="41"/>
      <c r="M30" s="41"/>
      <c r="N30" s="41"/>
      <c r="O30" s="41"/>
      <c r="P30" s="41"/>
      <c r="Q30" s="41"/>
      <c r="R30" s="41"/>
      <c r="S30" s="41"/>
      <c r="T30" s="41"/>
    </row>
    <row r="31" spans="2:20" x14ac:dyDescent="0.2">
      <c r="B31" s="4">
        <v>163</v>
      </c>
      <c r="D31" s="4">
        <v>141</v>
      </c>
      <c r="F31" s="4">
        <v>132</v>
      </c>
      <c r="H31" s="4">
        <v>100</v>
      </c>
    </row>
    <row r="32" spans="2:20" x14ac:dyDescent="0.2">
      <c r="B32" s="4">
        <v>157</v>
      </c>
      <c r="D32" s="4">
        <v>141</v>
      </c>
      <c r="F32" s="4">
        <v>129</v>
      </c>
      <c r="H32" s="4">
        <v>94</v>
      </c>
    </row>
    <row r="33" spans="2:27" x14ac:dyDescent="0.2">
      <c r="B33" s="4">
        <v>154</v>
      </c>
      <c r="D33" s="4">
        <v>134</v>
      </c>
      <c r="F33" s="4">
        <v>129</v>
      </c>
      <c r="H33" s="4">
        <v>78</v>
      </c>
      <c r="M33" s="49"/>
    </row>
    <row r="34" spans="2:27" x14ac:dyDescent="0.2">
      <c r="B34" s="4">
        <v>137</v>
      </c>
      <c r="D34" s="4">
        <v>132</v>
      </c>
      <c r="F34" s="4">
        <v>125</v>
      </c>
      <c r="H34" s="4">
        <v>64</v>
      </c>
      <c r="M34" s="49"/>
    </row>
    <row r="35" spans="2:27" x14ac:dyDescent="0.2">
      <c r="B35" s="4">
        <v>135</v>
      </c>
      <c r="D35" s="4">
        <v>127</v>
      </c>
      <c r="F35" s="4">
        <v>125</v>
      </c>
      <c r="H35" s="4">
        <v>43</v>
      </c>
      <c r="K35" s="72" t="s">
        <v>204</v>
      </c>
      <c r="L35" s="72"/>
      <c r="M35" s="72"/>
      <c r="N35" s="72"/>
      <c r="O35" s="72"/>
      <c r="P35" s="72"/>
      <c r="Q35" s="72"/>
      <c r="R35" s="72"/>
      <c r="S35" s="72"/>
      <c r="T35" s="72"/>
      <c r="U35" s="72"/>
      <c r="V35" s="72"/>
      <c r="W35" s="72"/>
      <c r="X35" s="72"/>
      <c r="Y35" s="72"/>
      <c r="Z35" s="72"/>
      <c r="AA35" s="72"/>
    </row>
    <row r="36" spans="2:27" x14ac:dyDescent="0.2">
      <c r="B36" s="4">
        <v>134</v>
      </c>
      <c r="D36" s="4">
        <v>124</v>
      </c>
      <c r="F36" s="4">
        <v>116</v>
      </c>
      <c r="H36" s="4">
        <v>43</v>
      </c>
      <c r="K36" s="72"/>
      <c r="L36" s="72"/>
      <c r="M36" s="72"/>
      <c r="N36" s="72"/>
      <c r="O36" s="72"/>
      <c r="P36" s="72"/>
      <c r="Q36" s="72"/>
      <c r="R36" s="72"/>
      <c r="S36" s="72"/>
      <c r="T36" s="72"/>
      <c r="U36" s="72"/>
      <c r="V36" s="72"/>
      <c r="W36" s="72"/>
      <c r="X36" s="72"/>
      <c r="Y36" s="72"/>
      <c r="Z36" s="72"/>
      <c r="AA36" s="72"/>
    </row>
    <row r="37" spans="2:27" x14ac:dyDescent="0.2">
      <c r="B37" s="4">
        <v>128</v>
      </c>
      <c r="D37" s="4">
        <v>123</v>
      </c>
      <c r="F37" s="4">
        <v>100</v>
      </c>
      <c r="H37" s="4">
        <v>37</v>
      </c>
    </row>
    <row r="38" spans="2:27" x14ac:dyDescent="0.2">
      <c r="B38" s="4">
        <v>115</v>
      </c>
      <c r="D38" s="4">
        <v>122</v>
      </c>
      <c r="F38" s="4">
        <v>96</v>
      </c>
      <c r="H38" s="4">
        <v>28</v>
      </c>
    </row>
    <row r="39" spans="2:27" x14ac:dyDescent="0.2">
      <c r="B39" s="4">
        <v>111</v>
      </c>
      <c r="D39" s="4">
        <v>122</v>
      </c>
      <c r="F39" s="4">
        <v>95</v>
      </c>
      <c r="H39" s="4">
        <v>27</v>
      </c>
      <c r="N39" s="56"/>
      <c r="O39" s="56"/>
      <c r="P39" s="56"/>
      <c r="Q39" s="56"/>
      <c r="R39" s="56"/>
      <c r="S39" s="56"/>
      <c r="T39" s="56"/>
      <c r="U39" s="56"/>
      <c r="V39" s="56"/>
      <c r="W39" s="56"/>
    </row>
    <row r="40" spans="2:27" x14ac:dyDescent="0.2">
      <c r="B40" s="4">
        <v>111</v>
      </c>
      <c r="D40" s="4">
        <v>119</v>
      </c>
      <c r="F40" s="4">
        <v>92</v>
      </c>
      <c r="H40" s="4">
        <v>24</v>
      </c>
      <c r="N40" s="56"/>
      <c r="O40" s="56"/>
      <c r="P40" s="56"/>
      <c r="Q40" s="56"/>
      <c r="R40" s="56"/>
      <c r="S40" s="56"/>
      <c r="T40" s="56"/>
      <c r="U40" s="56"/>
      <c r="V40" s="56"/>
      <c r="W40" s="56"/>
    </row>
    <row r="41" spans="2:27" x14ac:dyDescent="0.2">
      <c r="B41" s="4">
        <v>108</v>
      </c>
      <c r="D41" s="4">
        <v>115</v>
      </c>
      <c r="F41" s="4">
        <v>84</v>
      </c>
      <c r="H41" s="4">
        <v>22</v>
      </c>
    </row>
    <row r="42" spans="2:27" x14ac:dyDescent="0.2">
      <c r="B42" s="4">
        <v>102</v>
      </c>
      <c r="D42" s="4">
        <v>108</v>
      </c>
      <c r="F42" s="4">
        <v>82</v>
      </c>
      <c r="H42" s="4">
        <v>16</v>
      </c>
    </row>
    <row r="43" spans="2:27" x14ac:dyDescent="0.2">
      <c r="B43" s="4">
        <v>83</v>
      </c>
      <c r="D43" s="4">
        <v>107</v>
      </c>
      <c r="F43" s="4">
        <v>76</v>
      </c>
      <c r="H43" s="4">
        <v>16</v>
      </c>
    </row>
    <row r="44" spans="2:27" x14ac:dyDescent="0.2">
      <c r="B44" s="4">
        <v>82</v>
      </c>
      <c r="D44" s="4">
        <v>107</v>
      </c>
      <c r="F44" s="4">
        <v>68</v>
      </c>
      <c r="H44" s="4">
        <v>15</v>
      </c>
    </row>
    <row r="45" spans="2:27" x14ac:dyDescent="0.2">
      <c r="B45" s="4">
        <v>77</v>
      </c>
      <c r="D45" s="4">
        <v>107</v>
      </c>
      <c r="F45" s="4">
        <v>60</v>
      </c>
      <c r="H45" s="4">
        <v>14</v>
      </c>
      <c r="L45" s="52"/>
      <c r="M45" s="52"/>
      <c r="N45" s="52"/>
      <c r="O45" s="52"/>
      <c r="P45" s="52"/>
      <c r="Q45" s="52"/>
      <c r="R45" s="52"/>
      <c r="S45" s="52"/>
      <c r="T45" s="52"/>
      <c r="U45" s="52"/>
      <c r="V45" s="52"/>
      <c r="W45" s="52"/>
      <c r="X45" s="52"/>
      <c r="Y45" s="52"/>
      <c r="Z45" s="52"/>
    </row>
    <row r="46" spans="2:27" x14ac:dyDescent="0.2">
      <c r="B46" s="4">
        <v>75</v>
      </c>
      <c r="D46" s="4">
        <v>106</v>
      </c>
      <c r="F46" s="4">
        <v>56</v>
      </c>
      <c r="H46" s="4">
        <v>13</v>
      </c>
      <c r="L46" s="52"/>
      <c r="M46" s="52"/>
      <c r="N46" s="52"/>
      <c r="O46" s="52"/>
      <c r="P46" s="52"/>
      <c r="Q46" s="52"/>
      <c r="R46" s="52"/>
      <c r="S46" s="52"/>
      <c r="T46" s="52"/>
      <c r="U46" s="52"/>
      <c r="V46" s="52"/>
      <c r="W46" s="52"/>
      <c r="X46" s="52"/>
      <c r="Y46" s="52"/>
      <c r="Z46" s="52"/>
    </row>
    <row r="47" spans="2:27" x14ac:dyDescent="0.2">
      <c r="B47" s="4">
        <v>71</v>
      </c>
      <c r="D47" s="4">
        <v>106</v>
      </c>
      <c r="F47" s="4">
        <v>52</v>
      </c>
      <c r="H47" s="4">
        <v>7</v>
      </c>
    </row>
    <row r="48" spans="2:27" x14ac:dyDescent="0.2">
      <c r="B48" s="4">
        <v>56</v>
      </c>
      <c r="D48" s="4">
        <v>106</v>
      </c>
      <c r="F48" s="4">
        <v>48</v>
      </c>
      <c r="H48" s="4">
        <v>6</v>
      </c>
    </row>
    <row r="49" spans="2:8" x14ac:dyDescent="0.2">
      <c r="B49" s="4">
        <v>51</v>
      </c>
      <c r="D49" s="4">
        <v>105</v>
      </c>
      <c r="F49" s="4">
        <v>45</v>
      </c>
      <c r="H49" s="4">
        <v>6</v>
      </c>
    </row>
    <row r="50" spans="2:8" x14ac:dyDescent="0.2">
      <c r="B50" s="4">
        <v>46</v>
      </c>
      <c r="D50" s="4">
        <v>105</v>
      </c>
      <c r="F50" s="4">
        <v>36</v>
      </c>
      <c r="H50" s="4">
        <v>5</v>
      </c>
    </row>
    <row r="51" spans="2:8" x14ac:dyDescent="0.2">
      <c r="B51" s="4">
        <v>45</v>
      </c>
      <c r="D51" s="4">
        <v>104</v>
      </c>
      <c r="F51" s="4">
        <v>25</v>
      </c>
      <c r="H51" s="4">
        <v>5</v>
      </c>
    </row>
    <row r="52" spans="2:8" x14ac:dyDescent="0.2">
      <c r="B52" s="4">
        <v>42</v>
      </c>
      <c r="D52" s="4">
        <v>104</v>
      </c>
      <c r="F52" s="4">
        <v>24</v>
      </c>
      <c r="H52" s="4">
        <v>4</v>
      </c>
    </row>
    <row r="53" spans="2:8" x14ac:dyDescent="0.2">
      <c r="B53" s="4">
        <v>42</v>
      </c>
      <c r="D53" s="4">
        <v>101</v>
      </c>
      <c r="F53" s="4">
        <v>24</v>
      </c>
      <c r="H53" s="4">
        <v>4</v>
      </c>
    </row>
    <row r="54" spans="2:8" x14ac:dyDescent="0.2">
      <c r="B54" s="4">
        <v>40</v>
      </c>
      <c r="D54" s="4">
        <v>94</v>
      </c>
      <c r="F54" s="4">
        <v>24</v>
      </c>
      <c r="H54" s="4">
        <v>4</v>
      </c>
    </row>
    <row r="55" spans="2:8" x14ac:dyDescent="0.2">
      <c r="B55" s="4">
        <v>35</v>
      </c>
      <c r="D55" s="4">
        <v>93</v>
      </c>
      <c r="F55" s="4">
        <v>23</v>
      </c>
      <c r="H55" s="4">
        <v>4</v>
      </c>
    </row>
    <row r="56" spans="2:8" x14ac:dyDescent="0.2">
      <c r="B56" s="4">
        <v>34</v>
      </c>
      <c r="D56" s="4">
        <v>93</v>
      </c>
      <c r="F56" s="4">
        <v>20</v>
      </c>
      <c r="H56" s="4">
        <v>4</v>
      </c>
    </row>
    <row r="57" spans="2:8" x14ac:dyDescent="0.2">
      <c r="B57" s="4">
        <v>34</v>
      </c>
      <c r="D57" s="4">
        <v>87</v>
      </c>
      <c r="F57" s="4">
        <v>20</v>
      </c>
      <c r="H57" s="4">
        <v>4</v>
      </c>
    </row>
    <row r="58" spans="2:8" x14ac:dyDescent="0.2">
      <c r="B58" s="4">
        <v>27</v>
      </c>
      <c r="D58" s="4">
        <v>84</v>
      </c>
      <c r="F58" s="4">
        <v>18</v>
      </c>
      <c r="H58" s="4">
        <v>4</v>
      </c>
    </row>
    <row r="59" spans="2:8" x14ac:dyDescent="0.2">
      <c r="B59" s="4">
        <v>25</v>
      </c>
      <c r="D59" s="4">
        <v>83</v>
      </c>
      <c r="F59" s="4">
        <v>16</v>
      </c>
      <c r="H59" s="4">
        <v>4</v>
      </c>
    </row>
    <row r="60" spans="2:8" x14ac:dyDescent="0.2">
      <c r="B60" s="4">
        <v>23</v>
      </c>
      <c r="D60" s="4">
        <v>80</v>
      </c>
      <c r="F60" s="4">
        <v>12</v>
      </c>
      <c r="H60" s="4">
        <v>4</v>
      </c>
    </row>
    <row r="61" spans="2:8" x14ac:dyDescent="0.2">
      <c r="B61" s="4">
        <v>23</v>
      </c>
      <c r="D61" s="4">
        <v>74</v>
      </c>
      <c r="F61" s="4">
        <v>12</v>
      </c>
      <c r="H61" s="4">
        <v>4</v>
      </c>
    </row>
    <row r="62" spans="2:8" x14ac:dyDescent="0.2">
      <c r="B62" s="4">
        <v>22</v>
      </c>
      <c r="D62" s="4">
        <v>69</v>
      </c>
      <c r="F62" s="4">
        <v>11</v>
      </c>
      <c r="H62" s="4">
        <v>3</v>
      </c>
    </row>
    <row r="63" spans="2:8" x14ac:dyDescent="0.2">
      <c r="B63" s="4">
        <v>21</v>
      </c>
      <c r="D63" s="4">
        <v>64</v>
      </c>
      <c r="F63" s="4">
        <v>9</v>
      </c>
      <c r="H63" s="4">
        <v>3</v>
      </c>
    </row>
    <row r="64" spans="2:8" x14ac:dyDescent="0.2">
      <c r="B64" s="4">
        <v>21</v>
      </c>
      <c r="D64" s="4">
        <v>61</v>
      </c>
      <c r="F64" s="4">
        <v>8</v>
      </c>
      <c r="H64" s="4">
        <v>3</v>
      </c>
    </row>
    <row r="65" spans="2:8" x14ac:dyDescent="0.2">
      <c r="B65" s="4">
        <v>20</v>
      </c>
      <c r="D65" s="4">
        <v>60</v>
      </c>
      <c r="F65" s="4">
        <v>7</v>
      </c>
      <c r="H65" s="4">
        <v>3</v>
      </c>
    </row>
    <row r="66" spans="2:8" x14ac:dyDescent="0.2">
      <c r="B66" s="4">
        <v>20</v>
      </c>
      <c r="D66" s="4">
        <v>56</v>
      </c>
      <c r="F66" s="4">
        <v>6</v>
      </c>
      <c r="H66" s="4">
        <v>3</v>
      </c>
    </row>
    <row r="67" spans="2:8" x14ac:dyDescent="0.2">
      <c r="B67" s="4">
        <v>17</v>
      </c>
      <c r="D67" s="4">
        <v>52</v>
      </c>
      <c r="F67" s="4">
        <v>6</v>
      </c>
      <c r="H67" s="4">
        <v>3</v>
      </c>
    </row>
    <row r="68" spans="2:8" x14ac:dyDescent="0.2">
      <c r="B68" s="4">
        <v>17</v>
      </c>
      <c r="D68" s="4">
        <v>50</v>
      </c>
      <c r="F68" s="4">
        <v>6</v>
      </c>
      <c r="H68" s="4">
        <v>2</v>
      </c>
    </row>
    <row r="69" spans="2:8" x14ac:dyDescent="0.2">
      <c r="B69" s="4">
        <v>16</v>
      </c>
      <c r="D69" s="4">
        <v>48</v>
      </c>
      <c r="F69" s="4">
        <v>5</v>
      </c>
      <c r="H69" s="4">
        <v>2</v>
      </c>
    </row>
    <row r="70" spans="2:8" x14ac:dyDescent="0.2">
      <c r="B70" s="4">
        <v>15</v>
      </c>
      <c r="D70" s="4">
        <v>45</v>
      </c>
      <c r="F70" s="4">
        <v>5</v>
      </c>
      <c r="H70" s="4">
        <v>2</v>
      </c>
    </row>
    <row r="71" spans="2:8" x14ac:dyDescent="0.2">
      <c r="B71" s="4">
        <v>15</v>
      </c>
      <c r="D71" s="4">
        <v>41</v>
      </c>
      <c r="F71" s="4">
        <v>4</v>
      </c>
      <c r="H71" s="4">
        <v>2</v>
      </c>
    </row>
    <row r="72" spans="2:8" x14ac:dyDescent="0.2">
      <c r="B72" s="4">
        <v>15</v>
      </c>
      <c r="D72" s="4">
        <v>39</v>
      </c>
      <c r="F72" s="4">
        <v>4</v>
      </c>
      <c r="H72" s="4">
        <v>2</v>
      </c>
    </row>
    <row r="73" spans="2:8" x14ac:dyDescent="0.2">
      <c r="B73" s="4">
        <v>14</v>
      </c>
      <c r="D73" s="4">
        <v>39</v>
      </c>
      <c r="F73" s="4">
        <v>4</v>
      </c>
      <c r="H73" s="4">
        <v>2</v>
      </c>
    </row>
    <row r="74" spans="2:8" x14ac:dyDescent="0.2">
      <c r="B74" s="4">
        <v>14</v>
      </c>
      <c r="D74" s="4">
        <v>38</v>
      </c>
      <c r="F74" s="4">
        <v>4</v>
      </c>
      <c r="H74" s="4">
        <v>2</v>
      </c>
    </row>
    <row r="75" spans="2:8" x14ac:dyDescent="0.2">
      <c r="B75" s="4">
        <v>14</v>
      </c>
      <c r="D75" s="4">
        <v>38</v>
      </c>
      <c r="F75" s="4">
        <v>4</v>
      </c>
      <c r="H75" s="4">
        <v>2</v>
      </c>
    </row>
    <row r="76" spans="2:8" x14ac:dyDescent="0.2">
      <c r="B76" s="4">
        <v>14</v>
      </c>
      <c r="D76" s="4">
        <v>33</v>
      </c>
      <c r="F76" s="4">
        <v>3</v>
      </c>
      <c r="H76" s="4">
        <v>2</v>
      </c>
    </row>
    <row r="77" spans="2:8" x14ac:dyDescent="0.2">
      <c r="B77" s="4">
        <v>14</v>
      </c>
      <c r="D77" s="4">
        <v>30</v>
      </c>
      <c r="F77" s="4">
        <v>3</v>
      </c>
      <c r="H77" s="4">
        <v>2</v>
      </c>
    </row>
    <row r="78" spans="2:8" x14ac:dyDescent="0.2">
      <c r="B78" s="4">
        <v>14</v>
      </c>
      <c r="D78" s="4">
        <v>27</v>
      </c>
      <c r="F78" s="4">
        <v>3</v>
      </c>
      <c r="H78" s="4">
        <v>2</v>
      </c>
    </row>
    <row r="79" spans="2:8" x14ac:dyDescent="0.2">
      <c r="B79" s="4">
        <v>13</v>
      </c>
      <c r="D79" s="4">
        <v>19</v>
      </c>
      <c r="F79" s="4">
        <v>3</v>
      </c>
      <c r="H79" s="4">
        <v>1</v>
      </c>
    </row>
    <row r="80" spans="2:8" x14ac:dyDescent="0.2">
      <c r="B80" s="4">
        <v>13</v>
      </c>
      <c r="D80" s="4">
        <v>14</v>
      </c>
      <c r="F80" s="4">
        <v>3</v>
      </c>
      <c r="H80" s="4">
        <v>1</v>
      </c>
    </row>
    <row r="81" spans="2:8" x14ac:dyDescent="0.2">
      <c r="B81" s="4">
        <v>13</v>
      </c>
      <c r="D81" s="4">
        <v>13</v>
      </c>
      <c r="F81" s="4">
        <v>3</v>
      </c>
      <c r="H81" s="4">
        <v>1</v>
      </c>
    </row>
    <row r="82" spans="2:8" x14ac:dyDescent="0.2">
      <c r="B82" s="4">
        <v>13</v>
      </c>
      <c r="D82" s="4">
        <v>12</v>
      </c>
      <c r="F82" s="4">
        <v>3</v>
      </c>
      <c r="H82" s="4">
        <v>1</v>
      </c>
    </row>
    <row r="83" spans="2:8" x14ac:dyDescent="0.2">
      <c r="B83" s="4">
        <v>13</v>
      </c>
      <c r="D83" s="4">
        <v>10</v>
      </c>
      <c r="F83" s="4">
        <v>3</v>
      </c>
      <c r="H83" s="4">
        <v>1</v>
      </c>
    </row>
    <row r="84" spans="2:8" x14ac:dyDescent="0.2">
      <c r="B84" s="4">
        <v>12</v>
      </c>
      <c r="D84" s="4">
        <v>9</v>
      </c>
      <c r="F84" s="4">
        <v>3</v>
      </c>
      <c r="H84" s="4">
        <v>1</v>
      </c>
    </row>
    <row r="85" spans="2:8" x14ac:dyDescent="0.2">
      <c r="B85" s="4">
        <v>12</v>
      </c>
      <c r="D85" s="4">
        <v>8</v>
      </c>
      <c r="F85" s="4">
        <v>3</v>
      </c>
      <c r="H85" s="4">
        <v>1</v>
      </c>
    </row>
    <row r="86" spans="2:8" x14ac:dyDescent="0.2">
      <c r="B86" s="4">
        <v>12</v>
      </c>
      <c r="D86" s="4">
        <v>8</v>
      </c>
      <c r="F86" s="4">
        <v>3</v>
      </c>
      <c r="H86" s="4">
        <v>1</v>
      </c>
    </row>
    <row r="87" spans="2:8" x14ac:dyDescent="0.2">
      <c r="B87" s="4">
        <v>12</v>
      </c>
      <c r="D87" s="4">
        <v>5</v>
      </c>
      <c r="F87" s="4">
        <v>2</v>
      </c>
      <c r="H87" s="4">
        <v>1</v>
      </c>
    </row>
    <row r="88" spans="2:8" x14ac:dyDescent="0.2">
      <c r="B88" s="4">
        <v>11</v>
      </c>
      <c r="D88" s="4">
        <v>5</v>
      </c>
      <c r="F88" s="4">
        <v>2</v>
      </c>
      <c r="H88" s="4">
        <v>1</v>
      </c>
    </row>
    <row r="89" spans="2:8" x14ac:dyDescent="0.2">
      <c r="B89" s="4">
        <v>11</v>
      </c>
      <c r="D89" s="4">
        <v>4</v>
      </c>
      <c r="F89" s="4">
        <v>2</v>
      </c>
      <c r="H89" s="4">
        <v>1</v>
      </c>
    </row>
    <row r="90" spans="2:8" x14ac:dyDescent="0.2">
      <c r="B90" s="4">
        <v>11</v>
      </c>
      <c r="D90" s="4">
        <v>4</v>
      </c>
      <c r="F90" s="4">
        <v>2</v>
      </c>
      <c r="H90" s="4">
        <v>1</v>
      </c>
    </row>
    <row r="91" spans="2:8" x14ac:dyDescent="0.2">
      <c r="B91" s="4">
        <v>11</v>
      </c>
      <c r="D91" s="4">
        <v>4</v>
      </c>
      <c r="F91" s="4">
        <v>2</v>
      </c>
      <c r="H91" s="4">
        <v>1</v>
      </c>
    </row>
    <row r="92" spans="2:8" x14ac:dyDescent="0.2">
      <c r="B92" s="4">
        <v>10</v>
      </c>
      <c r="D92" s="4">
        <v>4</v>
      </c>
      <c r="F92" s="4">
        <v>2</v>
      </c>
      <c r="H92" s="4">
        <v>1</v>
      </c>
    </row>
    <row r="93" spans="2:8" x14ac:dyDescent="0.2">
      <c r="B93" s="4">
        <v>10</v>
      </c>
      <c r="D93" s="4">
        <v>4</v>
      </c>
      <c r="F93" s="4">
        <v>2</v>
      </c>
      <c r="H93" s="4">
        <v>1</v>
      </c>
    </row>
    <row r="94" spans="2:8" x14ac:dyDescent="0.2">
      <c r="B94" s="4">
        <v>10</v>
      </c>
      <c r="D94" s="4">
        <v>4</v>
      </c>
      <c r="F94" s="4">
        <v>2</v>
      </c>
      <c r="H94" s="4">
        <v>1</v>
      </c>
    </row>
    <row r="95" spans="2:8" x14ac:dyDescent="0.2">
      <c r="B95" s="4">
        <v>9</v>
      </c>
      <c r="D95" s="4">
        <v>3</v>
      </c>
      <c r="F95" s="4">
        <v>2</v>
      </c>
      <c r="H95" s="4">
        <v>1</v>
      </c>
    </row>
    <row r="96" spans="2:8" x14ac:dyDescent="0.2">
      <c r="B96" s="4">
        <v>9</v>
      </c>
      <c r="D96" s="4">
        <v>3</v>
      </c>
      <c r="F96" s="4">
        <v>2</v>
      </c>
      <c r="H96" s="4">
        <v>1</v>
      </c>
    </row>
    <row r="97" spans="2:8" x14ac:dyDescent="0.2">
      <c r="B97" s="4">
        <v>9</v>
      </c>
      <c r="D97" s="4">
        <v>3</v>
      </c>
      <c r="F97" s="4">
        <v>1</v>
      </c>
      <c r="H97" s="4">
        <v>1</v>
      </c>
    </row>
    <row r="98" spans="2:8" x14ac:dyDescent="0.2">
      <c r="B98" s="4">
        <v>9</v>
      </c>
      <c r="D98" s="4">
        <v>3</v>
      </c>
      <c r="F98" s="4">
        <v>1</v>
      </c>
      <c r="H98" s="4">
        <v>1</v>
      </c>
    </row>
    <row r="99" spans="2:8" x14ac:dyDescent="0.2">
      <c r="B99" s="4">
        <v>9</v>
      </c>
      <c r="D99" s="4">
        <v>3</v>
      </c>
      <c r="F99" s="4">
        <v>1</v>
      </c>
      <c r="H99" s="4">
        <v>1</v>
      </c>
    </row>
    <row r="100" spans="2:8" x14ac:dyDescent="0.2">
      <c r="B100" s="4">
        <v>8</v>
      </c>
      <c r="D100" s="4">
        <v>3</v>
      </c>
      <c r="F100" s="4">
        <v>1</v>
      </c>
      <c r="H100" s="4">
        <v>1</v>
      </c>
    </row>
    <row r="101" spans="2:8" x14ac:dyDescent="0.2">
      <c r="B101" s="4">
        <v>8</v>
      </c>
      <c r="D101" s="4">
        <v>3</v>
      </c>
      <c r="F101" s="4">
        <v>1</v>
      </c>
      <c r="H101" s="4">
        <v>1</v>
      </c>
    </row>
    <row r="102" spans="2:8" x14ac:dyDescent="0.2">
      <c r="B102" s="4">
        <v>8</v>
      </c>
      <c r="D102" s="4">
        <v>2</v>
      </c>
      <c r="F102" s="4">
        <v>1</v>
      </c>
      <c r="H102" s="4">
        <v>1</v>
      </c>
    </row>
    <row r="103" spans="2:8" x14ac:dyDescent="0.2">
      <c r="B103" s="4">
        <v>8</v>
      </c>
      <c r="D103" s="4">
        <v>2</v>
      </c>
      <c r="F103" s="4">
        <v>1</v>
      </c>
      <c r="H103" s="4">
        <v>1</v>
      </c>
    </row>
    <row r="104" spans="2:8" x14ac:dyDescent="0.2">
      <c r="B104" s="4">
        <v>8</v>
      </c>
      <c r="D104" s="4">
        <v>2</v>
      </c>
      <c r="F104" s="4">
        <v>1</v>
      </c>
      <c r="H104" s="4">
        <v>1</v>
      </c>
    </row>
    <row r="105" spans="2:8" x14ac:dyDescent="0.2">
      <c r="B105" s="4">
        <v>8</v>
      </c>
      <c r="D105" s="4">
        <v>2</v>
      </c>
      <c r="F105" s="4">
        <v>1</v>
      </c>
      <c r="H105" s="4">
        <v>1</v>
      </c>
    </row>
    <row r="106" spans="2:8" x14ac:dyDescent="0.2">
      <c r="B106" s="4">
        <v>8</v>
      </c>
      <c r="D106" s="4">
        <v>2</v>
      </c>
      <c r="F106" s="4">
        <v>1</v>
      </c>
    </row>
    <row r="107" spans="2:8" x14ac:dyDescent="0.2">
      <c r="B107" s="4">
        <v>8</v>
      </c>
      <c r="D107" s="4">
        <v>2</v>
      </c>
      <c r="F107" s="4">
        <v>1</v>
      </c>
    </row>
    <row r="108" spans="2:8" x14ac:dyDescent="0.2">
      <c r="B108" s="4">
        <v>8</v>
      </c>
      <c r="D108" s="4">
        <v>1</v>
      </c>
      <c r="F108" s="4">
        <v>1</v>
      </c>
    </row>
    <row r="109" spans="2:8" x14ac:dyDescent="0.2">
      <c r="B109" s="4">
        <v>8</v>
      </c>
      <c r="D109" s="4">
        <v>1</v>
      </c>
      <c r="F109" s="4">
        <v>1</v>
      </c>
    </row>
    <row r="110" spans="2:8" x14ac:dyDescent="0.2">
      <c r="B110" s="4">
        <v>8</v>
      </c>
      <c r="D110" s="4">
        <v>1</v>
      </c>
      <c r="F110" s="4">
        <v>1</v>
      </c>
    </row>
    <row r="111" spans="2:8" x14ac:dyDescent="0.2">
      <c r="B111" s="4">
        <v>8</v>
      </c>
      <c r="D111" s="4">
        <v>1</v>
      </c>
      <c r="F111" s="4">
        <v>1</v>
      </c>
    </row>
    <row r="112" spans="2:8" x14ac:dyDescent="0.2">
      <c r="B112" s="4">
        <v>8</v>
      </c>
      <c r="D112" s="4">
        <v>1</v>
      </c>
      <c r="F112" s="4">
        <v>1</v>
      </c>
    </row>
    <row r="113" spans="2:6" x14ac:dyDescent="0.2">
      <c r="B113" s="4">
        <v>8</v>
      </c>
      <c r="D113" s="4">
        <v>1</v>
      </c>
      <c r="F113" s="4">
        <v>1</v>
      </c>
    </row>
    <row r="114" spans="2:6" x14ac:dyDescent="0.2">
      <c r="B114" s="4">
        <v>7</v>
      </c>
      <c r="D114" s="4">
        <v>1</v>
      </c>
      <c r="F114" s="4">
        <v>1</v>
      </c>
    </row>
    <row r="115" spans="2:6" x14ac:dyDescent="0.2">
      <c r="B115" s="4">
        <v>7</v>
      </c>
      <c r="D115" s="4">
        <v>1</v>
      </c>
      <c r="F115" s="4">
        <v>1</v>
      </c>
    </row>
    <row r="116" spans="2:6" x14ac:dyDescent="0.2">
      <c r="B116" s="4">
        <v>7</v>
      </c>
      <c r="D116" s="4">
        <v>1</v>
      </c>
      <c r="F116" s="4">
        <v>1</v>
      </c>
    </row>
    <row r="117" spans="2:6" x14ac:dyDescent="0.2">
      <c r="B117" s="4">
        <v>7</v>
      </c>
      <c r="D117" s="4">
        <v>1</v>
      </c>
      <c r="F117" s="4">
        <v>1</v>
      </c>
    </row>
    <row r="118" spans="2:6" x14ac:dyDescent="0.2">
      <c r="B118" s="4">
        <v>7</v>
      </c>
      <c r="D118" s="4">
        <v>1</v>
      </c>
      <c r="F118" s="4">
        <v>1</v>
      </c>
    </row>
    <row r="119" spans="2:6" x14ac:dyDescent="0.2">
      <c r="B119" s="4">
        <v>7</v>
      </c>
      <c r="D119" s="4">
        <v>1</v>
      </c>
      <c r="F119" s="4">
        <v>1</v>
      </c>
    </row>
    <row r="120" spans="2:6" x14ac:dyDescent="0.2">
      <c r="B120" s="4">
        <v>7</v>
      </c>
      <c r="D120" s="4">
        <v>1</v>
      </c>
      <c r="F120" s="4">
        <v>1</v>
      </c>
    </row>
    <row r="121" spans="2:6" x14ac:dyDescent="0.2">
      <c r="B121" s="4">
        <v>7</v>
      </c>
      <c r="D121" s="4">
        <v>1</v>
      </c>
      <c r="F121" s="4">
        <v>1</v>
      </c>
    </row>
    <row r="122" spans="2:6" x14ac:dyDescent="0.2">
      <c r="B122" s="4">
        <v>7</v>
      </c>
      <c r="D122" s="4">
        <v>1</v>
      </c>
      <c r="F122" s="4">
        <v>1</v>
      </c>
    </row>
    <row r="123" spans="2:6" x14ac:dyDescent="0.2">
      <c r="B123" s="4">
        <v>7</v>
      </c>
      <c r="D123" s="4">
        <v>1</v>
      </c>
      <c r="F123" s="4">
        <v>1</v>
      </c>
    </row>
    <row r="124" spans="2:6" x14ac:dyDescent="0.2">
      <c r="B124" s="4">
        <v>7</v>
      </c>
      <c r="D124" s="4">
        <v>1</v>
      </c>
      <c r="F124" s="4">
        <v>1</v>
      </c>
    </row>
    <row r="125" spans="2:6" x14ac:dyDescent="0.2">
      <c r="B125" s="4">
        <v>7</v>
      </c>
      <c r="D125" s="4">
        <v>1</v>
      </c>
      <c r="F125" s="4">
        <v>1</v>
      </c>
    </row>
    <row r="126" spans="2:6" x14ac:dyDescent="0.2">
      <c r="B126" s="4">
        <v>7</v>
      </c>
      <c r="D126" s="4">
        <v>1</v>
      </c>
      <c r="F126" s="4">
        <v>1</v>
      </c>
    </row>
    <row r="127" spans="2:6" x14ac:dyDescent="0.2">
      <c r="B127" s="4">
        <v>6</v>
      </c>
      <c r="D127" s="4">
        <v>1</v>
      </c>
      <c r="F127" s="4">
        <v>1</v>
      </c>
    </row>
    <row r="128" spans="2:6" x14ac:dyDescent="0.2">
      <c r="B128" s="4">
        <v>6</v>
      </c>
      <c r="D128" s="4">
        <v>1</v>
      </c>
      <c r="F128" s="4">
        <v>1</v>
      </c>
    </row>
    <row r="129" spans="2:6" x14ac:dyDescent="0.2">
      <c r="B129" s="4">
        <v>6</v>
      </c>
      <c r="D129" s="4">
        <v>1</v>
      </c>
      <c r="F129" s="4">
        <v>1</v>
      </c>
    </row>
    <row r="130" spans="2:6" x14ac:dyDescent="0.2">
      <c r="B130" s="4">
        <v>6</v>
      </c>
      <c r="D130" s="4">
        <v>1</v>
      </c>
      <c r="F130" s="4">
        <v>1</v>
      </c>
    </row>
    <row r="131" spans="2:6" x14ac:dyDescent="0.2">
      <c r="B131" s="4">
        <v>6</v>
      </c>
      <c r="D131" s="4">
        <v>1</v>
      </c>
      <c r="F131" s="4">
        <v>1</v>
      </c>
    </row>
    <row r="132" spans="2:6" x14ac:dyDescent="0.2">
      <c r="B132" s="4">
        <v>6</v>
      </c>
      <c r="D132" s="4">
        <v>1</v>
      </c>
      <c r="F132" s="4">
        <v>1</v>
      </c>
    </row>
    <row r="133" spans="2:6" x14ac:dyDescent="0.2">
      <c r="B133" s="4">
        <v>6</v>
      </c>
      <c r="F133" s="4">
        <v>1</v>
      </c>
    </row>
    <row r="134" spans="2:6" x14ac:dyDescent="0.2">
      <c r="B134" s="4">
        <v>6</v>
      </c>
      <c r="F134" s="4">
        <v>1</v>
      </c>
    </row>
    <row r="135" spans="2:6" x14ac:dyDescent="0.2">
      <c r="B135" s="4">
        <v>5</v>
      </c>
      <c r="F135" s="4">
        <v>1</v>
      </c>
    </row>
    <row r="136" spans="2:6" x14ac:dyDescent="0.2">
      <c r="B136" s="4">
        <v>5</v>
      </c>
      <c r="F136" s="4">
        <v>1</v>
      </c>
    </row>
    <row r="137" spans="2:6" x14ac:dyDescent="0.2">
      <c r="B137" s="4">
        <v>5</v>
      </c>
    </row>
    <row r="138" spans="2:6" x14ac:dyDescent="0.2">
      <c r="B138" s="4">
        <v>5</v>
      </c>
    </row>
    <row r="139" spans="2:6" x14ac:dyDescent="0.2">
      <c r="B139" s="4">
        <v>5</v>
      </c>
    </row>
    <row r="140" spans="2:6" x14ac:dyDescent="0.2">
      <c r="B140" s="4">
        <v>5</v>
      </c>
    </row>
    <row r="141" spans="2:6" x14ac:dyDescent="0.2">
      <c r="B141" s="4">
        <v>5</v>
      </c>
    </row>
    <row r="142" spans="2:6" x14ac:dyDescent="0.2">
      <c r="B142" s="4">
        <v>5</v>
      </c>
    </row>
    <row r="143" spans="2:6" x14ac:dyDescent="0.2">
      <c r="B143" s="4">
        <v>5</v>
      </c>
    </row>
    <row r="144" spans="2:6" x14ac:dyDescent="0.2">
      <c r="B144" s="4">
        <v>5</v>
      </c>
    </row>
    <row r="145" spans="2:2" x14ac:dyDescent="0.2">
      <c r="B145" s="4">
        <v>5</v>
      </c>
    </row>
    <row r="146" spans="2:2" x14ac:dyDescent="0.2">
      <c r="B146" s="4">
        <v>5</v>
      </c>
    </row>
    <row r="147" spans="2:2" x14ac:dyDescent="0.2">
      <c r="B147" s="4">
        <v>5</v>
      </c>
    </row>
    <row r="148" spans="2:2" x14ac:dyDescent="0.2">
      <c r="B148" s="4">
        <v>5</v>
      </c>
    </row>
    <row r="149" spans="2:2" x14ac:dyDescent="0.2">
      <c r="B149" s="4">
        <v>5</v>
      </c>
    </row>
    <row r="150" spans="2:2" x14ac:dyDescent="0.2">
      <c r="B150" s="4">
        <v>5</v>
      </c>
    </row>
    <row r="151" spans="2:2" x14ac:dyDescent="0.2">
      <c r="B151" s="4">
        <v>5</v>
      </c>
    </row>
    <row r="152" spans="2:2" x14ac:dyDescent="0.2">
      <c r="B152" s="4">
        <v>5</v>
      </c>
    </row>
    <row r="153" spans="2:2" x14ac:dyDescent="0.2">
      <c r="B153" s="4">
        <v>5</v>
      </c>
    </row>
    <row r="154" spans="2:2" x14ac:dyDescent="0.2">
      <c r="B154" s="4">
        <v>5</v>
      </c>
    </row>
    <row r="155" spans="2:2" x14ac:dyDescent="0.2">
      <c r="B155" s="4">
        <v>5</v>
      </c>
    </row>
    <row r="156" spans="2:2" x14ac:dyDescent="0.2">
      <c r="B156" s="4">
        <v>5</v>
      </c>
    </row>
    <row r="157" spans="2:2" x14ac:dyDescent="0.2">
      <c r="B157" s="4">
        <v>5</v>
      </c>
    </row>
    <row r="158" spans="2:2" x14ac:dyDescent="0.2">
      <c r="B158" s="4">
        <v>5</v>
      </c>
    </row>
    <row r="159" spans="2:2" x14ac:dyDescent="0.2">
      <c r="B159" s="4">
        <v>5</v>
      </c>
    </row>
    <row r="160" spans="2:2" x14ac:dyDescent="0.2">
      <c r="B160" s="4">
        <v>5</v>
      </c>
    </row>
    <row r="161" spans="2:2" x14ac:dyDescent="0.2">
      <c r="B161" s="4">
        <v>5</v>
      </c>
    </row>
    <row r="162" spans="2:2" x14ac:dyDescent="0.2">
      <c r="B162" s="4">
        <v>5</v>
      </c>
    </row>
    <row r="163" spans="2:2" x14ac:dyDescent="0.2">
      <c r="B163" s="4">
        <v>5</v>
      </c>
    </row>
    <row r="164" spans="2:2" x14ac:dyDescent="0.2">
      <c r="B164" s="4">
        <v>5</v>
      </c>
    </row>
    <row r="165" spans="2:2" x14ac:dyDescent="0.2">
      <c r="B165" s="4">
        <v>5</v>
      </c>
    </row>
    <row r="166" spans="2:2" x14ac:dyDescent="0.2">
      <c r="B166" s="4">
        <v>5</v>
      </c>
    </row>
    <row r="167" spans="2:2" x14ac:dyDescent="0.2">
      <c r="B167" s="4">
        <v>4</v>
      </c>
    </row>
    <row r="168" spans="2:2" x14ac:dyDescent="0.2">
      <c r="B168" s="4">
        <v>4</v>
      </c>
    </row>
    <row r="169" spans="2:2" x14ac:dyDescent="0.2">
      <c r="B169" s="4">
        <v>4</v>
      </c>
    </row>
    <row r="170" spans="2:2" x14ac:dyDescent="0.2">
      <c r="B170" s="4">
        <v>4</v>
      </c>
    </row>
    <row r="171" spans="2:2" x14ac:dyDescent="0.2">
      <c r="B171" s="4">
        <v>4</v>
      </c>
    </row>
    <row r="172" spans="2:2" x14ac:dyDescent="0.2">
      <c r="B172" s="4">
        <v>4</v>
      </c>
    </row>
    <row r="173" spans="2:2" x14ac:dyDescent="0.2">
      <c r="B173" s="4">
        <v>4</v>
      </c>
    </row>
    <row r="174" spans="2:2" x14ac:dyDescent="0.2">
      <c r="B174" s="4">
        <v>4</v>
      </c>
    </row>
    <row r="175" spans="2:2" x14ac:dyDescent="0.2">
      <c r="B175" s="4">
        <v>4</v>
      </c>
    </row>
    <row r="176" spans="2:2" x14ac:dyDescent="0.2">
      <c r="B176" s="4">
        <v>4</v>
      </c>
    </row>
    <row r="177" spans="2:2" x14ac:dyDescent="0.2">
      <c r="B177" s="4">
        <v>4</v>
      </c>
    </row>
    <row r="178" spans="2:2" x14ac:dyDescent="0.2">
      <c r="B178" s="4">
        <v>4</v>
      </c>
    </row>
    <row r="179" spans="2:2" x14ac:dyDescent="0.2">
      <c r="B179" s="4">
        <v>4</v>
      </c>
    </row>
    <row r="180" spans="2:2" x14ac:dyDescent="0.2">
      <c r="B180" s="4">
        <v>4</v>
      </c>
    </row>
    <row r="181" spans="2:2" x14ac:dyDescent="0.2">
      <c r="B181" s="4">
        <v>4</v>
      </c>
    </row>
    <row r="182" spans="2:2" x14ac:dyDescent="0.2">
      <c r="B182" s="4">
        <v>4</v>
      </c>
    </row>
    <row r="183" spans="2:2" x14ac:dyDescent="0.2">
      <c r="B183" s="4">
        <v>4</v>
      </c>
    </row>
    <row r="184" spans="2:2" x14ac:dyDescent="0.2">
      <c r="B184" s="4">
        <v>4</v>
      </c>
    </row>
    <row r="185" spans="2:2" x14ac:dyDescent="0.2">
      <c r="B185" s="4">
        <v>4</v>
      </c>
    </row>
    <row r="186" spans="2:2" x14ac:dyDescent="0.2">
      <c r="B186" s="4">
        <v>4</v>
      </c>
    </row>
    <row r="187" spans="2:2" x14ac:dyDescent="0.2">
      <c r="B187" s="4">
        <v>3</v>
      </c>
    </row>
    <row r="188" spans="2:2" x14ac:dyDescent="0.2">
      <c r="B188" s="4">
        <v>3</v>
      </c>
    </row>
    <row r="189" spans="2:2" x14ac:dyDescent="0.2">
      <c r="B189" s="4">
        <v>3</v>
      </c>
    </row>
    <row r="190" spans="2:2" x14ac:dyDescent="0.2">
      <c r="B190" s="4">
        <v>3</v>
      </c>
    </row>
    <row r="191" spans="2:2" x14ac:dyDescent="0.2">
      <c r="B191" s="4">
        <v>3</v>
      </c>
    </row>
    <row r="192" spans="2:2" x14ac:dyDescent="0.2">
      <c r="B192" s="4">
        <v>3</v>
      </c>
    </row>
    <row r="193" spans="2:2" x14ac:dyDescent="0.2">
      <c r="B193" s="4">
        <v>3</v>
      </c>
    </row>
    <row r="194" spans="2:2" x14ac:dyDescent="0.2">
      <c r="B194" s="4">
        <v>3</v>
      </c>
    </row>
    <row r="195" spans="2:2" x14ac:dyDescent="0.2">
      <c r="B195" s="4">
        <v>3</v>
      </c>
    </row>
    <row r="196" spans="2:2" x14ac:dyDescent="0.2">
      <c r="B196" s="4">
        <v>3</v>
      </c>
    </row>
    <row r="197" spans="2:2" x14ac:dyDescent="0.2">
      <c r="B197" s="4">
        <v>3</v>
      </c>
    </row>
    <row r="198" spans="2:2" x14ac:dyDescent="0.2">
      <c r="B198" s="4">
        <v>3</v>
      </c>
    </row>
    <row r="199" spans="2:2" x14ac:dyDescent="0.2">
      <c r="B199" s="4">
        <v>3</v>
      </c>
    </row>
    <row r="200" spans="2:2" x14ac:dyDescent="0.2">
      <c r="B200" s="4">
        <v>3</v>
      </c>
    </row>
    <row r="201" spans="2:2" x14ac:dyDescent="0.2">
      <c r="B201" s="4">
        <v>3</v>
      </c>
    </row>
    <row r="202" spans="2:2" x14ac:dyDescent="0.2">
      <c r="B202" s="4">
        <v>3</v>
      </c>
    </row>
    <row r="203" spans="2:2" x14ac:dyDescent="0.2">
      <c r="B203" s="4">
        <v>3</v>
      </c>
    </row>
    <row r="204" spans="2:2" x14ac:dyDescent="0.2">
      <c r="B204" s="4">
        <v>3</v>
      </c>
    </row>
    <row r="205" spans="2:2" x14ac:dyDescent="0.2">
      <c r="B205" s="4">
        <v>3</v>
      </c>
    </row>
    <row r="206" spans="2:2" x14ac:dyDescent="0.2">
      <c r="B206" s="4">
        <v>3</v>
      </c>
    </row>
    <row r="207" spans="2:2" x14ac:dyDescent="0.2">
      <c r="B207" s="4">
        <v>3</v>
      </c>
    </row>
    <row r="208" spans="2:2" x14ac:dyDescent="0.2">
      <c r="B208" s="4">
        <v>3</v>
      </c>
    </row>
    <row r="209" spans="2:2" x14ac:dyDescent="0.2">
      <c r="B209" s="4">
        <v>3</v>
      </c>
    </row>
    <row r="210" spans="2:2" x14ac:dyDescent="0.2">
      <c r="B210" s="4">
        <v>3</v>
      </c>
    </row>
    <row r="211" spans="2:2" x14ac:dyDescent="0.2">
      <c r="B211" s="4">
        <v>3</v>
      </c>
    </row>
    <row r="212" spans="2:2" x14ac:dyDescent="0.2">
      <c r="B212" s="4">
        <v>2</v>
      </c>
    </row>
    <row r="213" spans="2:2" x14ac:dyDescent="0.2">
      <c r="B213" s="4">
        <v>2</v>
      </c>
    </row>
    <row r="214" spans="2:2" x14ac:dyDescent="0.2">
      <c r="B214" s="4">
        <v>2</v>
      </c>
    </row>
    <row r="215" spans="2:2" x14ac:dyDescent="0.2">
      <c r="B215" s="4">
        <v>2</v>
      </c>
    </row>
    <row r="216" spans="2:2" x14ac:dyDescent="0.2">
      <c r="B216" s="4">
        <v>2</v>
      </c>
    </row>
    <row r="217" spans="2:2" x14ac:dyDescent="0.2">
      <c r="B217" s="4">
        <v>2</v>
      </c>
    </row>
    <row r="218" spans="2:2" x14ac:dyDescent="0.2">
      <c r="B218" s="4">
        <v>2</v>
      </c>
    </row>
    <row r="219" spans="2:2" x14ac:dyDescent="0.2">
      <c r="B219" s="4">
        <v>2</v>
      </c>
    </row>
    <row r="220" spans="2:2" x14ac:dyDescent="0.2">
      <c r="B220" s="4">
        <v>2</v>
      </c>
    </row>
    <row r="221" spans="2:2" x14ac:dyDescent="0.2">
      <c r="B221" s="4">
        <v>2</v>
      </c>
    </row>
    <row r="222" spans="2:2" x14ac:dyDescent="0.2">
      <c r="B222" s="4">
        <v>2</v>
      </c>
    </row>
    <row r="223" spans="2:2" x14ac:dyDescent="0.2">
      <c r="B223" s="4">
        <v>2</v>
      </c>
    </row>
    <row r="224" spans="2:2" x14ac:dyDescent="0.2">
      <c r="B224" s="4">
        <v>2</v>
      </c>
    </row>
    <row r="225" spans="2:2" x14ac:dyDescent="0.2">
      <c r="B225" s="4">
        <v>2</v>
      </c>
    </row>
    <row r="226" spans="2:2" x14ac:dyDescent="0.2">
      <c r="B226" s="4">
        <v>2</v>
      </c>
    </row>
    <row r="227" spans="2:2" x14ac:dyDescent="0.2">
      <c r="B227" s="4">
        <v>2</v>
      </c>
    </row>
    <row r="228" spans="2:2" x14ac:dyDescent="0.2">
      <c r="B228" s="4">
        <v>2</v>
      </c>
    </row>
    <row r="229" spans="2:2" x14ac:dyDescent="0.2">
      <c r="B229" s="4">
        <v>2</v>
      </c>
    </row>
    <row r="230" spans="2:2" x14ac:dyDescent="0.2">
      <c r="B230" s="4">
        <v>2</v>
      </c>
    </row>
    <row r="231" spans="2:2" x14ac:dyDescent="0.2">
      <c r="B231" s="4">
        <v>2</v>
      </c>
    </row>
    <row r="232" spans="2:2" x14ac:dyDescent="0.2">
      <c r="B232" s="4">
        <v>2</v>
      </c>
    </row>
    <row r="233" spans="2:2" x14ac:dyDescent="0.2">
      <c r="B233" s="4">
        <v>2</v>
      </c>
    </row>
    <row r="234" spans="2:2" x14ac:dyDescent="0.2">
      <c r="B234" s="4">
        <v>2</v>
      </c>
    </row>
    <row r="235" spans="2:2" x14ac:dyDescent="0.2">
      <c r="B235" s="4">
        <v>2</v>
      </c>
    </row>
    <row r="236" spans="2:2" x14ac:dyDescent="0.2">
      <c r="B236" s="4">
        <v>2</v>
      </c>
    </row>
    <row r="237" spans="2:2" x14ac:dyDescent="0.2">
      <c r="B237" s="4">
        <v>2</v>
      </c>
    </row>
    <row r="238" spans="2:2" x14ac:dyDescent="0.2">
      <c r="B238" s="4">
        <v>2</v>
      </c>
    </row>
    <row r="239" spans="2:2" x14ac:dyDescent="0.2">
      <c r="B239" s="4">
        <v>2</v>
      </c>
    </row>
    <row r="240" spans="2:2" x14ac:dyDescent="0.2">
      <c r="B240" s="4">
        <v>2</v>
      </c>
    </row>
    <row r="241" spans="2:2" x14ac:dyDescent="0.2">
      <c r="B241" s="4">
        <v>2</v>
      </c>
    </row>
    <row r="242" spans="2:2" x14ac:dyDescent="0.2">
      <c r="B242" s="4">
        <v>2</v>
      </c>
    </row>
    <row r="243" spans="2:2" x14ac:dyDescent="0.2">
      <c r="B243" s="4">
        <v>2</v>
      </c>
    </row>
    <row r="244" spans="2:2" x14ac:dyDescent="0.2">
      <c r="B244" s="4">
        <v>2</v>
      </c>
    </row>
    <row r="245" spans="2:2" x14ac:dyDescent="0.2">
      <c r="B245" s="4">
        <v>2</v>
      </c>
    </row>
    <row r="246" spans="2:2" x14ac:dyDescent="0.2">
      <c r="B246" s="4">
        <v>2</v>
      </c>
    </row>
    <row r="247" spans="2:2" x14ac:dyDescent="0.2">
      <c r="B247" s="4">
        <v>2</v>
      </c>
    </row>
    <row r="248" spans="2:2" x14ac:dyDescent="0.2">
      <c r="B248" s="4">
        <v>2</v>
      </c>
    </row>
    <row r="249" spans="2:2" x14ac:dyDescent="0.2">
      <c r="B249" s="4">
        <v>2</v>
      </c>
    </row>
    <row r="250" spans="2:2" x14ac:dyDescent="0.2">
      <c r="B250" s="4">
        <v>2</v>
      </c>
    </row>
    <row r="251" spans="2:2" x14ac:dyDescent="0.2">
      <c r="B251" s="4">
        <v>2</v>
      </c>
    </row>
    <row r="252" spans="2:2" x14ac:dyDescent="0.2">
      <c r="B252" s="4">
        <v>2</v>
      </c>
    </row>
    <row r="253" spans="2:2" x14ac:dyDescent="0.2">
      <c r="B253" s="4">
        <v>2</v>
      </c>
    </row>
    <row r="254" spans="2:2" x14ac:dyDescent="0.2">
      <c r="B254" s="4">
        <v>2</v>
      </c>
    </row>
    <row r="255" spans="2:2" x14ac:dyDescent="0.2">
      <c r="B255" s="4">
        <v>2</v>
      </c>
    </row>
    <row r="256" spans="2:2" x14ac:dyDescent="0.2">
      <c r="B256" s="4">
        <v>2</v>
      </c>
    </row>
    <row r="257" spans="2:2" x14ac:dyDescent="0.2">
      <c r="B257" s="4">
        <v>2</v>
      </c>
    </row>
    <row r="258" spans="2:2" x14ac:dyDescent="0.2">
      <c r="B258" s="4">
        <v>2</v>
      </c>
    </row>
    <row r="259" spans="2:2" x14ac:dyDescent="0.2">
      <c r="B259" s="4">
        <v>2</v>
      </c>
    </row>
    <row r="260" spans="2:2" x14ac:dyDescent="0.2">
      <c r="B260" s="4">
        <v>2</v>
      </c>
    </row>
    <row r="261" spans="2:2" x14ac:dyDescent="0.2">
      <c r="B261" s="4">
        <v>2</v>
      </c>
    </row>
    <row r="262" spans="2:2" x14ac:dyDescent="0.2">
      <c r="B262" s="4">
        <v>2</v>
      </c>
    </row>
    <row r="263" spans="2:2" x14ac:dyDescent="0.2">
      <c r="B263" s="4">
        <v>2</v>
      </c>
    </row>
    <row r="264" spans="2:2" x14ac:dyDescent="0.2">
      <c r="B264" s="4">
        <v>2</v>
      </c>
    </row>
    <row r="265" spans="2:2" x14ac:dyDescent="0.2">
      <c r="B265" s="4">
        <v>2</v>
      </c>
    </row>
    <row r="266" spans="2:2" x14ac:dyDescent="0.2">
      <c r="B266" s="4">
        <v>2</v>
      </c>
    </row>
    <row r="267" spans="2:2" x14ac:dyDescent="0.2">
      <c r="B267" s="4">
        <v>2</v>
      </c>
    </row>
    <row r="268" spans="2:2" x14ac:dyDescent="0.2">
      <c r="B268" s="4">
        <v>2</v>
      </c>
    </row>
    <row r="269" spans="2:2" x14ac:dyDescent="0.2">
      <c r="B269" s="4">
        <v>2</v>
      </c>
    </row>
    <row r="270" spans="2:2" x14ac:dyDescent="0.2">
      <c r="B270" s="4">
        <v>2</v>
      </c>
    </row>
    <row r="271" spans="2:2" x14ac:dyDescent="0.2">
      <c r="B271" s="4">
        <v>2</v>
      </c>
    </row>
    <row r="272" spans="2:2" x14ac:dyDescent="0.2">
      <c r="B272" s="4">
        <v>2</v>
      </c>
    </row>
    <row r="273" spans="2:2" x14ac:dyDescent="0.2">
      <c r="B273" s="4">
        <v>2</v>
      </c>
    </row>
    <row r="274" spans="2:2" x14ac:dyDescent="0.2">
      <c r="B274" s="4">
        <v>2</v>
      </c>
    </row>
    <row r="275" spans="2:2" x14ac:dyDescent="0.2">
      <c r="B275" s="4">
        <v>2</v>
      </c>
    </row>
    <row r="276" spans="2:2" x14ac:dyDescent="0.2">
      <c r="B276" s="4">
        <v>2</v>
      </c>
    </row>
    <row r="277" spans="2:2" x14ac:dyDescent="0.2">
      <c r="B277" s="4">
        <v>2</v>
      </c>
    </row>
    <row r="278" spans="2:2" x14ac:dyDescent="0.2">
      <c r="B278" s="4">
        <v>2</v>
      </c>
    </row>
    <row r="279" spans="2:2" x14ac:dyDescent="0.2">
      <c r="B279" s="4">
        <v>2</v>
      </c>
    </row>
    <row r="280" spans="2:2" x14ac:dyDescent="0.2">
      <c r="B280" s="4">
        <v>2</v>
      </c>
    </row>
    <row r="281" spans="2:2" x14ac:dyDescent="0.2">
      <c r="B281" s="4">
        <v>2</v>
      </c>
    </row>
    <row r="282" spans="2:2" x14ac:dyDescent="0.2">
      <c r="B282" s="4">
        <v>2</v>
      </c>
    </row>
    <row r="283" spans="2:2" x14ac:dyDescent="0.2">
      <c r="B283" s="4">
        <v>2</v>
      </c>
    </row>
    <row r="284" spans="2:2" x14ac:dyDescent="0.2">
      <c r="B284" s="4">
        <v>2</v>
      </c>
    </row>
    <row r="285" spans="2:2" x14ac:dyDescent="0.2">
      <c r="B285" s="4">
        <v>2</v>
      </c>
    </row>
    <row r="286" spans="2:2" x14ac:dyDescent="0.2">
      <c r="B286" s="4">
        <v>2</v>
      </c>
    </row>
    <row r="287" spans="2:2" x14ac:dyDescent="0.2">
      <c r="B287" s="4">
        <v>2</v>
      </c>
    </row>
    <row r="288" spans="2:2" x14ac:dyDescent="0.2">
      <c r="B288" s="4">
        <v>2</v>
      </c>
    </row>
    <row r="289" spans="2:2" x14ac:dyDescent="0.2">
      <c r="B289" s="4">
        <v>2</v>
      </c>
    </row>
    <row r="290" spans="2:2" x14ac:dyDescent="0.2">
      <c r="B290" s="4">
        <v>2</v>
      </c>
    </row>
    <row r="291" spans="2:2" x14ac:dyDescent="0.2">
      <c r="B291" s="4">
        <v>2</v>
      </c>
    </row>
    <row r="292" spans="2:2" x14ac:dyDescent="0.2">
      <c r="B292" s="4">
        <v>2</v>
      </c>
    </row>
    <row r="293" spans="2:2" x14ac:dyDescent="0.2">
      <c r="B293" s="4">
        <v>2</v>
      </c>
    </row>
    <row r="294" spans="2:2" x14ac:dyDescent="0.2">
      <c r="B294" s="4">
        <v>2</v>
      </c>
    </row>
    <row r="295" spans="2:2" x14ac:dyDescent="0.2">
      <c r="B295" s="4">
        <v>2</v>
      </c>
    </row>
    <row r="296" spans="2:2" x14ac:dyDescent="0.2">
      <c r="B296" s="4">
        <v>2</v>
      </c>
    </row>
    <row r="297" spans="2:2" x14ac:dyDescent="0.2">
      <c r="B297" s="4">
        <v>2</v>
      </c>
    </row>
    <row r="298" spans="2:2" x14ac:dyDescent="0.2">
      <c r="B298" s="4">
        <v>2</v>
      </c>
    </row>
    <row r="299" spans="2:2" x14ac:dyDescent="0.2">
      <c r="B299" s="4">
        <v>2</v>
      </c>
    </row>
    <row r="300" spans="2:2" x14ac:dyDescent="0.2">
      <c r="B300" s="4">
        <v>2</v>
      </c>
    </row>
    <row r="301" spans="2:2" x14ac:dyDescent="0.2">
      <c r="B301" s="4">
        <v>2</v>
      </c>
    </row>
    <row r="302" spans="2:2" x14ac:dyDescent="0.2">
      <c r="B302" s="4">
        <v>2</v>
      </c>
    </row>
    <row r="303" spans="2:2" x14ac:dyDescent="0.2">
      <c r="B303" s="4">
        <v>2</v>
      </c>
    </row>
    <row r="304" spans="2:2" x14ac:dyDescent="0.2">
      <c r="B304" s="4">
        <v>2</v>
      </c>
    </row>
    <row r="305" spans="2:2" x14ac:dyDescent="0.2">
      <c r="B305" s="4">
        <v>2</v>
      </c>
    </row>
    <row r="306" spans="2:2" x14ac:dyDescent="0.2">
      <c r="B306" s="4">
        <v>2</v>
      </c>
    </row>
    <row r="307" spans="2:2" x14ac:dyDescent="0.2">
      <c r="B307" s="4">
        <v>2</v>
      </c>
    </row>
    <row r="308" spans="2:2" x14ac:dyDescent="0.2">
      <c r="B308" s="4">
        <v>2</v>
      </c>
    </row>
    <row r="309" spans="2:2" x14ac:dyDescent="0.2">
      <c r="B309" s="4">
        <v>2</v>
      </c>
    </row>
    <row r="310" spans="2:2" x14ac:dyDescent="0.2">
      <c r="B310" s="4">
        <v>2</v>
      </c>
    </row>
    <row r="311" spans="2:2" x14ac:dyDescent="0.2">
      <c r="B311" s="4">
        <v>2</v>
      </c>
    </row>
    <row r="312" spans="2:2" x14ac:dyDescent="0.2">
      <c r="B312" s="4">
        <v>1</v>
      </c>
    </row>
    <row r="313" spans="2:2" x14ac:dyDescent="0.2">
      <c r="B313" s="4">
        <v>1</v>
      </c>
    </row>
    <row r="314" spans="2:2" x14ac:dyDescent="0.2">
      <c r="B314" s="4">
        <v>1</v>
      </c>
    </row>
    <row r="315" spans="2:2" x14ac:dyDescent="0.2">
      <c r="B315" s="4">
        <v>1</v>
      </c>
    </row>
    <row r="316" spans="2:2" x14ac:dyDescent="0.2">
      <c r="B316" s="4">
        <v>1</v>
      </c>
    </row>
    <row r="317" spans="2:2" x14ac:dyDescent="0.2">
      <c r="B317" s="4">
        <v>1</v>
      </c>
    </row>
    <row r="318" spans="2:2" x14ac:dyDescent="0.2">
      <c r="B318" s="4">
        <v>1</v>
      </c>
    </row>
    <row r="319" spans="2:2" x14ac:dyDescent="0.2">
      <c r="B319" s="4">
        <v>1</v>
      </c>
    </row>
    <row r="320" spans="2:2" x14ac:dyDescent="0.2">
      <c r="B320" s="4">
        <v>1</v>
      </c>
    </row>
    <row r="321" spans="2:2" x14ac:dyDescent="0.2">
      <c r="B321" s="4">
        <v>1</v>
      </c>
    </row>
    <row r="322" spans="2:2" x14ac:dyDescent="0.2">
      <c r="B322" s="4">
        <v>1</v>
      </c>
    </row>
    <row r="323" spans="2:2" x14ac:dyDescent="0.2">
      <c r="B323" s="4">
        <v>1</v>
      </c>
    </row>
    <row r="324" spans="2:2" x14ac:dyDescent="0.2">
      <c r="B324" s="4">
        <v>1</v>
      </c>
    </row>
    <row r="325" spans="2:2" x14ac:dyDescent="0.2">
      <c r="B325" s="4">
        <v>1</v>
      </c>
    </row>
    <row r="326" spans="2:2" x14ac:dyDescent="0.2">
      <c r="B326" s="4">
        <v>1</v>
      </c>
    </row>
    <row r="327" spans="2:2" x14ac:dyDescent="0.2">
      <c r="B327" s="4">
        <v>1</v>
      </c>
    </row>
    <row r="328" spans="2:2" x14ac:dyDescent="0.2">
      <c r="B328" s="4">
        <v>1</v>
      </c>
    </row>
    <row r="329" spans="2:2" x14ac:dyDescent="0.2">
      <c r="B329" s="4">
        <v>1</v>
      </c>
    </row>
    <row r="330" spans="2:2" x14ac:dyDescent="0.2">
      <c r="B330" s="4">
        <v>1</v>
      </c>
    </row>
    <row r="331" spans="2:2" x14ac:dyDescent="0.2">
      <c r="B331" s="4">
        <v>1</v>
      </c>
    </row>
    <row r="332" spans="2:2" x14ac:dyDescent="0.2">
      <c r="B332" s="4">
        <v>1</v>
      </c>
    </row>
    <row r="333" spans="2:2" x14ac:dyDescent="0.2">
      <c r="B333" s="4">
        <v>1</v>
      </c>
    </row>
    <row r="334" spans="2:2" x14ac:dyDescent="0.2">
      <c r="B334" s="4">
        <v>1</v>
      </c>
    </row>
    <row r="335" spans="2:2" x14ac:dyDescent="0.2">
      <c r="B335" s="4">
        <v>1</v>
      </c>
    </row>
    <row r="336" spans="2:2" x14ac:dyDescent="0.2">
      <c r="B336" s="4">
        <v>1</v>
      </c>
    </row>
    <row r="337" spans="2:2" x14ac:dyDescent="0.2">
      <c r="B337" s="4">
        <v>1</v>
      </c>
    </row>
    <row r="338" spans="2:2" x14ac:dyDescent="0.2">
      <c r="B338" s="4">
        <v>1</v>
      </c>
    </row>
    <row r="339" spans="2:2" x14ac:dyDescent="0.2">
      <c r="B339" s="4">
        <v>1</v>
      </c>
    </row>
    <row r="340" spans="2:2" x14ac:dyDescent="0.2">
      <c r="B340" s="4">
        <v>1</v>
      </c>
    </row>
    <row r="341" spans="2:2" x14ac:dyDescent="0.2">
      <c r="B341" s="4">
        <v>1</v>
      </c>
    </row>
    <row r="342" spans="2:2" x14ac:dyDescent="0.2">
      <c r="B342" s="4">
        <v>1</v>
      </c>
    </row>
    <row r="343" spans="2:2" x14ac:dyDescent="0.2">
      <c r="B343" s="4">
        <v>1</v>
      </c>
    </row>
    <row r="344" spans="2:2" x14ac:dyDescent="0.2">
      <c r="B344" s="4">
        <v>1</v>
      </c>
    </row>
    <row r="345" spans="2:2" x14ac:dyDescent="0.2">
      <c r="B345" s="4">
        <v>1</v>
      </c>
    </row>
    <row r="346" spans="2:2" x14ac:dyDescent="0.2">
      <c r="B346" s="4">
        <v>1</v>
      </c>
    </row>
    <row r="347" spans="2:2" x14ac:dyDescent="0.2">
      <c r="B347" s="4">
        <v>1</v>
      </c>
    </row>
    <row r="348" spans="2:2" x14ac:dyDescent="0.2">
      <c r="B348" s="4">
        <v>1</v>
      </c>
    </row>
    <row r="349" spans="2:2" x14ac:dyDescent="0.2">
      <c r="B349" s="4">
        <v>1</v>
      </c>
    </row>
    <row r="350" spans="2:2" x14ac:dyDescent="0.2">
      <c r="B350" s="4">
        <v>1</v>
      </c>
    </row>
    <row r="351" spans="2:2" x14ac:dyDescent="0.2">
      <c r="B351" s="4">
        <v>1</v>
      </c>
    </row>
    <row r="352" spans="2:2" x14ac:dyDescent="0.2">
      <c r="B352" s="4">
        <v>1</v>
      </c>
    </row>
    <row r="353" spans="2:2" x14ac:dyDescent="0.2">
      <c r="B353" s="4">
        <v>1</v>
      </c>
    </row>
    <row r="354" spans="2:2" x14ac:dyDescent="0.2">
      <c r="B354" s="4">
        <v>1</v>
      </c>
    </row>
    <row r="355" spans="2:2" x14ac:dyDescent="0.2">
      <c r="B355" s="4">
        <v>1</v>
      </c>
    </row>
    <row r="356" spans="2:2" x14ac:dyDescent="0.2">
      <c r="B356" s="4">
        <v>1</v>
      </c>
    </row>
    <row r="357" spans="2:2" x14ac:dyDescent="0.2">
      <c r="B357" s="4">
        <v>1</v>
      </c>
    </row>
    <row r="358" spans="2:2" x14ac:dyDescent="0.2">
      <c r="B358" s="4">
        <v>1</v>
      </c>
    </row>
    <row r="359" spans="2:2" x14ac:dyDescent="0.2">
      <c r="B359" s="4">
        <v>1</v>
      </c>
    </row>
    <row r="360" spans="2:2" x14ac:dyDescent="0.2">
      <c r="B360" s="4">
        <v>1</v>
      </c>
    </row>
    <row r="361" spans="2:2" x14ac:dyDescent="0.2">
      <c r="B361" s="4">
        <v>1</v>
      </c>
    </row>
    <row r="362" spans="2:2" x14ac:dyDescent="0.2">
      <c r="B362" s="4">
        <v>1</v>
      </c>
    </row>
    <row r="363" spans="2:2" x14ac:dyDescent="0.2">
      <c r="B363" s="4">
        <v>1</v>
      </c>
    </row>
    <row r="364" spans="2:2" x14ac:dyDescent="0.2">
      <c r="B364" s="4">
        <v>1</v>
      </c>
    </row>
    <row r="365" spans="2:2" x14ac:dyDescent="0.2">
      <c r="B365" s="4">
        <v>1</v>
      </c>
    </row>
    <row r="366" spans="2:2" x14ac:dyDescent="0.2">
      <c r="B366" s="4">
        <v>1</v>
      </c>
    </row>
    <row r="367" spans="2:2" x14ac:dyDescent="0.2">
      <c r="B367" s="4">
        <v>1</v>
      </c>
    </row>
    <row r="368" spans="2:2" x14ac:dyDescent="0.2">
      <c r="B368" s="4">
        <v>1</v>
      </c>
    </row>
    <row r="369" spans="2:2" x14ac:dyDescent="0.2">
      <c r="B369" s="4">
        <v>1</v>
      </c>
    </row>
    <row r="370" spans="2:2" x14ac:dyDescent="0.2">
      <c r="B370" s="4">
        <v>1</v>
      </c>
    </row>
    <row r="371" spans="2:2" x14ac:dyDescent="0.2">
      <c r="B371" s="4">
        <v>1</v>
      </c>
    </row>
    <row r="372" spans="2:2" x14ac:dyDescent="0.2">
      <c r="B372" s="4">
        <v>1</v>
      </c>
    </row>
    <row r="373" spans="2:2" x14ac:dyDescent="0.2">
      <c r="B373" s="4">
        <v>1</v>
      </c>
    </row>
    <row r="374" spans="2:2" x14ac:dyDescent="0.2">
      <c r="B374" s="4">
        <v>1</v>
      </c>
    </row>
    <row r="375" spans="2:2" x14ac:dyDescent="0.2">
      <c r="B375" s="4">
        <v>1</v>
      </c>
    </row>
    <row r="376" spans="2:2" x14ac:dyDescent="0.2">
      <c r="B376" s="4">
        <v>1</v>
      </c>
    </row>
    <row r="377" spans="2:2" x14ac:dyDescent="0.2">
      <c r="B377" s="4">
        <v>1</v>
      </c>
    </row>
    <row r="378" spans="2:2" x14ac:dyDescent="0.2">
      <c r="B378" s="4">
        <v>1</v>
      </c>
    </row>
    <row r="379" spans="2:2" x14ac:dyDescent="0.2">
      <c r="B379" s="4">
        <v>1</v>
      </c>
    </row>
    <row r="380" spans="2:2" x14ac:dyDescent="0.2">
      <c r="B380" s="4">
        <v>1</v>
      </c>
    </row>
    <row r="381" spans="2:2" x14ac:dyDescent="0.2">
      <c r="B381" s="4">
        <v>1</v>
      </c>
    </row>
    <row r="382" spans="2:2" x14ac:dyDescent="0.2">
      <c r="B382" s="4">
        <v>1</v>
      </c>
    </row>
    <row r="383" spans="2:2" x14ac:dyDescent="0.2">
      <c r="B383" s="4">
        <v>1</v>
      </c>
    </row>
    <row r="384" spans="2:2" x14ac:dyDescent="0.2">
      <c r="B384" s="4">
        <v>1</v>
      </c>
    </row>
    <row r="385" spans="2:2" x14ac:dyDescent="0.2">
      <c r="B385" s="4">
        <v>1</v>
      </c>
    </row>
    <row r="386" spans="2:2" x14ac:dyDescent="0.2">
      <c r="B386" s="4">
        <v>1</v>
      </c>
    </row>
    <row r="387" spans="2:2" x14ac:dyDescent="0.2">
      <c r="B387" s="4">
        <v>1</v>
      </c>
    </row>
    <row r="388" spans="2:2" x14ac:dyDescent="0.2">
      <c r="B388" s="4">
        <v>1</v>
      </c>
    </row>
    <row r="389" spans="2:2" x14ac:dyDescent="0.2">
      <c r="B389" s="4">
        <v>1</v>
      </c>
    </row>
    <row r="390" spans="2:2" x14ac:dyDescent="0.2">
      <c r="B390" s="4">
        <v>1</v>
      </c>
    </row>
  </sheetData>
  <mergeCells count="5">
    <mergeCell ref="B2:H2"/>
    <mergeCell ref="K27:T27"/>
    <mergeCell ref="N39:W40"/>
    <mergeCell ref="L45:Z46"/>
    <mergeCell ref="K35:AA36"/>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zoomScaleNormal="100" workbookViewId="0">
      <selection activeCell="C4" sqref="C4"/>
    </sheetView>
  </sheetViews>
  <sheetFormatPr baseColWidth="10" defaultColWidth="10.83203125"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150</v>
      </c>
      <c r="B3" s="16" t="s">
        <v>151</v>
      </c>
      <c r="C3" s="16" t="s">
        <v>152</v>
      </c>
    </row>
    <row r="4" spans="1:3" ht="16" x14ac:dyDescent="0.2">
      <c r="A4" s="2" t="s">
        <v>153</v>
      </c>
      <c r="B4" s="2" t="s">
        <v>154</v>
      </c>
      <c r="C4" s="17" t="s">
        <v>155</v>
      </c>
    </row>
    <row r="5" spans="1:3" ht="16" x14ac:dyDescent="0.2">
      <c r="A5" s="2" t="s">
        <v>156</v>
      </c>
      <c r="B5" s="2" t="s">
        <v>157</v>
      </c>
      <c r="C5" s="17" t="s">
        <v>158</v>
      </c>
    </row>
    <row r="6" spans="1:3" ht="16" x14ac:dyDescent="0.2">
      <c r="A6" s="2" t="s">
        <v>159</v>
      </c>
      <c r="B6" s="2" t="s">
        <v>160</v>
      </c>
      <c r="C6" s="17" t="s">
        <v>161</v>
      </c>
    </row>
    <row r="7" spans="1:3" ht="16" x14ac:dyDescent="0.2">
      <c r="A7" s="2" t="s">
        <v>162</v>
      </c>
      <c r="B7" s="2" t="s">
        <v>163</v>
      </c>
      <c r="C7" s="17" t="s">
        <v>164</v>
      </c>
    </row>
    <row r="8" spans="1:3" ht="16" x14ac:dyDescent="0.2">
      <c r="A8" s="2" t="s">
        <v>165</v>
      </c>
      <c r="B8" s="2" t="s">
        <v>166</v>
      </c>
      <c r="C8" s="17" t="s">
        <v>167</v>
      </c>
    </row>
  </sheetData>
  <hyperlinks>
    <hyperlink ref="C4" r:id="rId1" tooltip="Persistent link using digital object identifier" xr:uid="{8798D652-48B2-2641-A78F-6B4C5C5E8F34}"/>
    <hyperlink ref="C5" r:id="rId2" xr:uid="{28584E31-E7A8-4546-96C3-1347191E79C9}"/>
    <hyperlink ref="C6" r:id="rId3" xr:uid="{AEC84A09-1B9B-0548-97F0-6C6DC4FEBE1C}"/>
    <hyperlink ref="C7" r:id="rId4" xr:uid="{58970933-5E04-3F44-BFD9-65F97F4A7B9C}"/>
  </hyperlinks>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90" zoomScaleNormal="90" workbookViewId="0">
      <selection activeCell="K1" sqref="K1"/>
    </sheetView>
  </sheetViews>
  <sheetFormatPr baseColWidth="10" defaultColWidth="10.83203125" defaultRowHeight="14" x14ac:dyDescent="0.15"/>
  <cols>
    <col min="1" max="16384" width="10.83203125" style="3"/>
  </cols>
  <sheetData>
    <row r="35" spans="1:10" ht="35" customHeight="1" x14ac:dyDescent="0.2">
      <c r="A35" s="62" t="s">
        <v>80</v>
      </c>
      <c r="B35" s="62"/>
      <c r="C35" s="62"/>
      <c r="D35" s="62"/>
      <c r="E35" s="62"/>
      <c r="F35" s="62"/>
      <c r="G35" s="62"/>
      <c r="H35" s="62"/>
      <c r="I35" s="62"/>
      <c r="J35" s="62"/>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90" zoomScaleNormal="90" workbookViewId="0"/>
  </sheetViews>
  <sheetFormatPr baseColWidth="10" defaultColWidth="10.83203125" defaultRowHeight="14" x14ac:dyDescent="0.15"/>
  <cols>
    <col min="1" max="16384" width="10.83203125" style="3"/>
  </cols>
  <sheetData>
    <row r="35" spans="1:12" s="4" customFormat="1" ht="16" x14ac:dyDescent="0.2">
      <c r="A35" s="4" t="s">
        <v>81</v>
      </c>
      <c r="L35" s="4" t="s">
        <v>82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90" zoomScaleNormal="90" workbookViewId="0"/>
  </sheetViews>
  <sheetFormatPr baseColWidth="10" defaultColWidth="10.83203125" defaultRowHeight="16" x14ac:dyDescent="0.2"/>
  <cols>
    <col min="1" max="10" width="10.83203125" style="4"/>
    <col min="11" max="11" width="18" style="4" customWidth="1"/>
    <col min="12" max="16384" width="10.83203125" style="4"/>
  </cols>
  <sheetData>
    <row r="34" spans="1:11" x14ac:dyDescent="0.2">
      <c r="A34" s="62" t="s">
        <v>83</v>
      </c>
      <c r="B34" s="62"/>
      <c r="C34" s="62"/>
      <c r="D34" s="62"/>
      <c r="E34" s="62"/>
      <c r="F34" s="62"/>
      <c r="G34" s="62"/>
      <c r="H34" s="62"/>
      <c r="I34" s="62"/>
      <c r="J34" s="62"/>
      <c r="K34" s="62"/>
    </row>
    <row r="35" spans="1:11" ht="33" customHeight="1" x14ac:dyDescent="0.2">
      <c r="A35" s="62"/>
      <c r="B35" s="62"/>
      <c r="C35" s="62"/>
      <c r="D35" s="62"/>
      <c r="E35" s="62"/>
      <c r="F35" s="62"/>
      <c r="G35" s="62"/>
      <c r="H35" s="62"/>
      <c r="I35" s="62"/>
      <c r="J35" s="62"/>
      <c r="K35" s="62"/>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90" zoomScaleNormal="90" workbookViewId="0">
      <selection activeCell="K1" sqref="K1"/>
    </sheetView>
  </sheetViews>
  <sheetFormatPr baseColWidth="10" defaultColWidth="10.83203125"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56" t="s">
        <v>84</v>
      </c>
      <c r="B35" s="56"/>
      <c r="C35" s="56"/>
      <c r="D35" s="56"/>
      <c r="E35" s="56"/>
      <c r="F35" s="56"/>
      <c r="G35" s="56"/>
      <c r="H35" s="56"/>
      <c r="I35" s="56"/>
      <c r="J35" s="56"/>
    </row>
    <row r="36" spans="1:10" ht="45" customHeight="1" x14ac:dyDescent="0.15">
      <c r="A36" s="56"/>
      <c r="B36" s="56"/>
      <c r="C36" s="56"/>
      <c r="D36" s="56"/>
      <c r="E36" s="56"/>
      <c r="F36" s="56"/>
      <c r="G36" s="56"/>
      <c r="H36" s="56"/>
      <c r="I36" s="56"/>
      <c r="J36" s="56"/>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90" zoomScaleNormal="90" workbookViewId="0">
      <selection activeCell="A37" sqref="A37"/>
    </sheetView>
  </sheetViews>
  <sheetFormatPr baseColWidth="10" defaultColWidth="10.83203125" defaultRowHeight="16" x14ac:dyDescent="0.2"/>
  <cols>
    <col min="1" max="16384" width="10.83203125" style="1"/>
  </cols>
  <sheetData>
    <row r="35" spans="1:12" ht="16" customHeight="1" x14ac:dyDescent="0.2">
      <c r="A35" s="56" t="s">
        <v>189</v>
      </c>
      <c r="B35" s="56"/>
      <c r="C35" s="56"/>
      <c r="D35" s="56"/>
      <c r="E35" s="56"/>
      <c r="F35" s="56"/>
      <c r="G35" s="56"/>
      <c r="H35" s="56"/>
      <c r="I35" s="56"/>
      <c r="J35" s="56"/>
      <c r="K35" s="56"/>
      <c r="L35" s="56"/>
    </row>
    <row r="36" spans="1:12" x14ac:dyDescent="0.2">
      <c r="A36" s="56"/>
      <c r="B36" s="56"/>
      <c r="C36" s="56"/>
      <c r="D36" s="56"/>
      <c r="E36" s="56"/>
      <c r="F36" s="56"/>
      <c r="G36" s="56"/>
      <c r="H36" s="56"/>
      <c r="I36" s="56"/>
      <c r="J36" s="56"/>
      <c r="K36" s="56"/>
      <c r="L36" s="56"/>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90" zoomScaleNormal="90" workbookViewId="0"/>
  </sheetViews>
  <sheetFormatPr baseColWidth="10" defaultColWidth="10.83203125" defaultRowHeight="16" x14ac:dyDescent="0.2"/>
  <cols>
    <col min="1" max="10" width="10.83203125" style="1"/>
    <col min="11" max="11" width="16.5" style="1" customWidth="1"/>
    <col min="12" max="16384" width="10.83203125" style="1"/>
  </cols>
  <sheetData>
    <row r="35" spans="1:11" x14ac:dyDescent="0.2">
      <c r="A35" s="62" t="s">
        <v>85</v>
      </c>
      <c r="B35" s="55"/>
      <c r="C35" s="55"/>
      <c r="D35" s="55"/>
      <c r="E35" s="55"/>
      <c r="F35" s="55"/>
      <c r="G35" s="55"/>
      <c r="H35" s="55"/>
      <c r="I35" s="55"/>
      <c r="J35" s="55"/>
      <c r="K35" s="55"/>
    </row>
    <row r="36" spans="1:11" ht="33" customHeight="1" x14ac:dyDescent="0.2">
      <c r="A36" s="55"/>
      <c r="B36" s="55"/>
      <c r="C36" s="55"/>
      <c r="D36" s="55"/>
      <c r="E36" s="55"/>
      <c r="F36" s="55"/>
      <c r="G36" s="55"/>
      <c r="H36" s="55"/>
      <c r="I36" s="55"/>
      <c r="J36" s="55"/>
      <c r="K36" s="55"/>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90" zoomScaleNormal="90" workbookViewId="0">
      <selection activeCell="P9" sqref="P9"/>
    </sheetView>
  </sheetViews>
  <sheetFormatPr baseColWidth="10" defaultColWidth="10.83203125" defaultRowHeight="16" x14ac:dyDescent="0.2"/>
  <cols>
    <col min="1" max="16384" width="10.83203125" style="1"/>
  </cols>
  <sheetData>
    <row r="35" spans="1:11" x14ac:dyDescent="0.2">
      <c r="A35" s="62" t="s">
        <v>86</v>
      </c>
      <c r="B35" s="55"/>
      <c r="C35" s="55"/>
      <c r="D35" s="55"/>
      <c r="E35" s="55"/>
      <c r="F35" s="55"/>
      <c r="G35" s="55"/>
      <c r="H35" s="55"/>
      <c r="I35" s="55"/>
      <c r="J35" s="55"/>
      <c r="K35" s="55"/>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90" zoomScaleNormal="90" workbookViewId="0"/>
  </sheetViews>
  <sheetFormatPr baseColWidth="10" defaultColWidth="10.83203125" defaultRowHeight="16" x14ac:dyDescent="0.2"/>
  <cols>
    <col min="1" max="16384" width="10.83203125" style="4"/>
  </cols>
  <sheetData>
    <row r="17" spans="1:11" x14ac:dyDescent="0.2">
      <c r="A17" s="55" t="s">
        <v>87</v>
      </c>
      <c r="B17" s="55"/>
      <c r="C17" s="55"/>
      <c r="D17" s="55"/>
      <c r="E17" s="55"/>
      <c r="F17" s="55" t="s">
        <v>88</v>
      </c>
      <c r="G17" s="55"/>
      <c r="H17" s="55"/>
      <c r="I17" s="55"/>
      <c r="J17" s="55"/>
      <c r="K17" s="55"/>
    </row>
    <row r="35" spans="1:11" x14ac:dyDescent="0.2">
      <c r="A35" s="55" t="s">
        <v>89</v>
      </c>
      <c r="B35" s="55"/>
      <c r="C35" s="55"/>
      <c r="D35" s="55"/>
      <c r="E35" s="55"/>
      <c r="F35" s="55" t="s">
        <v>90</v>
      </c>
      <c r="G35" s="55"/>
      <c r="H35" s="55"/>
      <c r="I35" s="55"/>
      <c r="J35" s="55"/>
      <c r="K35" s="55"/>
    </row>
    <row r="36" spans="1:11" x14ac:dyDescent="0.2">
      <c r="A36" s="52" t="s">
        <v>91</v>
      </c>
      <c r="B36" s="52"/>
      <c r="C36" s="52"/>
      <c r="D36" s="52"/>
      <c r="E36" s="52"/>
      <c r="F36" s="52"/>
      <c r="G36" s="52"/>
      <c r="H36" s="52"/>
      <c r="I36" s="52"/>
      <c r="J36" s="52"/>
    </row>
    <row r="37" spans="1:11" x14ac:dyDescent="0.2">
      <c r="A37" s="52"/>
      <c r="B37" s="52"/>
      <c r="C37" s="52"/>
      <c r="D37" s="52"/>
      <c r="E37" s="52"/>
      <c r="F37" s="52"/>
      <c r="G37" s="52"/>
      <c r="H37" s="52"/>
      <c r="I37" s="52"/>
      <c r="J37" s="52"/>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Data</vt:lpstr>
      <vt:lpstr>Raman</vt:lpstr>
      <vt:lpstr>XPS</vt:lpstr>
      <vt:lpstr>FTIR</vt:lpstr>
      <vt:lpstr>XRD</vt:lpstr>
      <vt:lpstr>NMR</vt:lpstr>
      <vt:lpstr>CHN</vt:lpstr>
      <vt:lpstr>ESR</vt:lpstr>
      <vt:lpstr>LDI_FTICR_MS</vt:lpstr>
      <vt:lpstr>BPCA_Results</vt:lpstr>
      <vt:lpstr>BPCA_HPLC</vt:lpstr>
      <vt:lpstr>Total_PSD</vt:lpstr>
      <vt:lpstr>g(r)</vt:lpstr>
      <vt:lpstr>Coordiantion</vt:lpstr>
      <vt:lpstr>Cluster_Analysis</vt:lpstr>
      <vt:lpstr>References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Microsoft Office User</cp:lastModifiedBy>
  <cp:revision/>
  <dcterms:created xsi:type="dcterms:W3CDTF">2022-09-21T15:51:09Z</dcterms:created>
  <dcterms:modified xsi:type="dcterms:W3CDTF">2024-04-25T11:43:32Z</dcterms:modified>
  <cp:category/>
  <cp:contentStatus/>
</cp:coreProperties>
</file>